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1245" windowWidth="11325" windowHeight="3915" tabRatio="601"/>
  </bookViews>
  <sheets>
    <sheet name="Objectives" sheetId="7" r:id="rId1"/>
    <sheet name="OpenSG Agenda" sheetId="30" r:id="rId2"/>
    <sheet name="Monday" sheetId="16" r:id="rId3"/>
    <sheet name="Tuesday" sheetId="1" r:id="rId4"/>
    <sheet name="Wednesday" sheetId="18" r:id="rId5"/>
    <sheet name="Thursday" sheetId="20" r:id="rId6"/>
  </sheets>
  <definedNames>
    <definedName name="MeetingDesignation">Objectives!$B$1</definedName>
    <definedName name="MeetingLocation">Objectives!$B$2</definedName>
    <definedName name="RevisionNumber">Objectives!$A$1</definedName>
    <definedName name="WKbgn">#REF!</definedName>
  </definedNames>
  <calcPr calcId="125725"/>
</workbook>
</file>

<file path=xl/calcChain.xml><?xml version="1.0" encoding="utf-8"?>
<calcChain xmlns="http://schemas.openxmlformats.org/spreadsheetml/2006/main">
  <c r="E29" i="18"/>
  <c r="E25"/>
  <c r="E18"/>
  <c r="E19" s="1"/>
  <c r="E20" s="1"/>
  <c r="E44" i="1"/>
  <c r="E41"/>
  <c r="E42" s="1"/>
  <c r="E29"/>
  <c r="E8"/>
  <c r="E15"/>
  <c r="E11"/>
  <c r="E12" s="1"/>
  <c r="E13" s="1"/>
  <c r="E24" i="16"/>
  <c r="E21"/>
  <c r="E28" s="1"/>
  <c r="C6"/>
  <c r="C6" i="1" s="1"/>
  <c r="C6" i="18" s="1"/>
  <c r="C6" i="20" s="1"/>
  <c r="E11"/>
  <c r="E12" s="1"/>
  <c r="E13" s="1"/>
  <c r="E26" i="18"/>
  <c r="E27" s="1"/>
  <c r="E11"/>
  <c r="E12" s="1"/>
  <c r="E13" s="1"/>
  <c r="E18" i="1"/>
  <c r="E19" s="1"/>
  <c r="E20" s="1"/>
  <c r="E46"/>
  <c r="E19" i="20"/>
  <c r="E20" s="1"/>
  <c r="E18"/>
  <c r="E8"/>
  <c r="E15" s="1"/>
  <c r="E26" s="1"/>
  <c r="E33" s="1"/>
  <c r="E29"/>
  <c r="E30" s="1"/>
  <c r="E31" s="1"/>
  <c r="E30" i="1"/>
  <c r="E31" s="1"/>
  <c r="E32" s="1"/>
  <c r="E25" i="16"/>
  <c r="E26" s="1"/>
  <c r="E14"/>
  <c r="E17"/>
  <c r="E18" s="1"/>
  <c r="E19" s="1"/>
  <c r="E8" i="18"/>
  <c r="A1" i="20"/>
  <c r="C1"/>
  <c r="C2"/>
  <c r="C4"/>
  <c r="A1" i="18"/>
  <c r="C1"/>
  <c r="C2"/>
  <c r="C4"/>
  <c r="C4" i="1"/>
  <c r="C2" i="16"/>
  <c r="C1"/>
  <c r="A1"/>
  <c r="C2" i="1"/>
  <c r="C1"/>
  <c r="A1"/>
  <c r="E15" i="18" l="1"/>
  <c r="E22" s="1"/>
  <c r="E26" i="1"/>
  <c r="E38" s="1"/>
  <c r="E50" s="1"/>
  <c r="E43"/>
  <c r="E40" i="20"/>
  <c r="E36"/>
  <c r="E37" s="1"/>
  <c r="E38" s="1"/>
</calcChain>
</file>

<file path=xl/sharedStrings.xml><?xml version="1.0" encoding="utf-8"?>
<sst xmlns="http://schemas.openxmlformats.org/spreadsheetml/2006/main" count="247" uniqueCount="94">
  <si>
    <t>Break</t>
  </si>
  <si>
    <t>Lunch</t>
  </si>
  <si>
    <t>Start</t>
  </si>
  <si>
    <t>Duration</t>
  </si>
  <si>
    <t>Meeting called to order</t>
  </si>
  <si>
    <t>Recess</t>
  </si>
  <si>
    <t>Adjourn</t>
  </si>
  <si>
    <t>Lead</t>
  </si>
  <si>
    <t>AM 2</t>
  </si>
  <si>
    <t>PM 1</t>
  </si>
  <si>
    <t>Dinner</t>
  </si>
  <si>
    <t xml:space="preserve"> </t>
  </si>
  <si>
    <t>PM1</t>
  </si>
  <si>
    <t>Registration &amp; Breakfast</t>
  </si>
  <si>
    <t>R0</t>
  </si>
  <si>
    <t>Sturek</t>
  </si>
  <si>
    <t>Lunch on Own</t>
  </si>
  <si>
    <t>No Session</t>
  </si>
  <si>
    <t>AM1</t>
  </si>
  <si>
    <t>PM 2</t>
  </si>
  <si>
    <t>Dinner on own</t>
  </si>
  <si>
    <t>OpenSG Members Meeting, October 19th-22nd, 2009</t>
  </si>
  <si>
    <t xml:space="preserve">Knoxville, Tennessee </t>
  </si>
  <si>
    <t>OpenSG Communications Objectives</t>
  </si>
  <si>
    <t>Review Scope and Charter for OpenSG Communications and Network Interoperability - Review, update and approve</t>
  </si>
  <si>
    <t>Review NIST PAPs assigned to OpenSG Communications.  Create work plan and solicit volunteers</t>
  </si>
  <si>
    <t xml:space="preserve">Establish goals and work procedure for the next quarter </t>
  </si>
  <si>
    <t>OpenSG</t>
  </si>
  <si>
    <t>October 19-22, 2009</t>
  </si>
  <si>
    <t>Knoxville, TN</t>
  </si>
  <si>
    <t>Monday</t>
  </si>
  <si>
    <t>1:30-3 PM</t>
  </si>
  <si>
    <t>Boot Camp</t>
  </si>
  <si>
    <t>3:30-5:30 PM</t>
  </si>
  <si>
    <t>SG Communications</t>
  </si>
  <si>
    <t>SG Conformance</t>
  </si>
  <si>
    <t>SG Security</t>
  </si>
  <si>
    <t>SG Systems</t>
  </si>
  <si>
    <t>Tuesday</t>
  </si>
  <si>
    <t>8:30-10 AM</t>
  </si>
  <si>
    <t>Opening Plenary</t>
  </si>
  <si>
    <t>10:30AM-12 PM</t>
  </si>
  <si>
    <t>SG Systems:</t>
  </si>
  <si>
    <t>Use Case, SRS, &amp; Service Defintions Status</t>
  </si>
  <si>
    <t>Work Session</t>
  </si>
  <si>
    <t>1 PM-3 PM</t>
  </si>
  <si>
    <t>SG Systems: Use Case, SRS, &amp; Service Defintions Planning</t>
  </si>
  <si>
    <t>Joint Work Session</t>
  </si>
  <si>
    <t>OpenHAN</t>
  </si>
  <si>
    <t>SG Systems: OpenADE, OpenADR, &amp; AMI-ENT status</t>
  </si>
  <si>
    <t>Wednesday</t>
  </si>
  <si>
    <t>8:30 AM-9:30 AM</t>
  </si>
  <si>
    <t>SG-Systems: AMI-ENT, OpenADE, OpenADR, &amp; OpenHAN planning</t>
  </si>
  <si>
    <t>8:30 AM-12 PM</t>
  </si>
  <si>
    <t>AMI-NET</t>
  </si>
  <si>
    <t>9:30 AM-12 PM</t>
  </si>
  <si>
    <t>AMI-ENT</t>
  </si>
  <si>
    <t>OpenADE</t>
  </si>
  <si>
    <t>OpenADR</t>
  </si>
  <si>
    <t>1 PM-2 PM</t>
  </si>
  <si>
    <t>OpenADE, SG Security</t>
  </si>
  <si>
    <t>1 PM-5:30 PM</t>
  </si>
  <si>
    <t>2 PM-4:30 PM</t>
  </si>
  <si>
    <t>2 PM-5:30 PM</t>
  </si>
  <si>
    <t>4:30 PM-5:30PM</t>
  </si>
  <si>
    <t>AMI-NET, SG Security</t>
  </si>
  <si>
    <t>Start TBD</t>
  </si>
  <si>
    <t>Reception/Dinner</t>
  </si>
  <si>
    <t>Thursday</t>
  </si>
  <si>
    <t>Certification Group 1</t>
  </si>
  <si>
    <t>Certification Group 2</t>
  </si>
  <si>
    <t>Closing Plenary – Report Outs</t>
  </si>
  <si>
    <t>OpenSG Communications Group Agenda</t>
  </si>
  <si>
    <t>OpenSG Bootcamp</t>
  </si>
  <si>
    <t>OpenSG Overview</t>
  </si>
  <si>
    <t>SG Communications Bootcamp</t>
  </si>
  <si>
    <t>Gillmore</t>
  </si>
  <si>
    <t>OpenSG Opening Plenary</t>
  </si>
  <si>
    <t>SG Communications Session #1</t>
  </si>
  <si>
    <t>Review OpenSG Communications Scope/Charter.   Agree to work plan for the upcoming quarter</t>
  </si>
  <si>
    <t>Sturek Gillmore</t>
  </si>
  <si>
    <t>SG Communications Session #2</t>
  </si>
  <si>
    <t>SG Communications Overview</t>
  </si>
  <si>
    <t>PM2</t>
  </si>
  <si>
    <t>NIST PAP 1 and 2 Tasks for SG Communications</t>
  </si>
  <si>
    <t>Work plan for NIST PAPs, Smart Energy V2, AMI-NET</t>
  </si>
  <si>
    <t>Sturek  Gillmore</t>
  </si>
  <si>
    <t>SG Communications Session #3</t>
  </si>
  <si>
    <t>AMI-NET Session</t>
  </si>
  <si>
    <t>AMI-NET workplan</t>
  </si>
  <si>
    <t>Network Interop Workplan</t>
  </si>
  <si>
    <t>AM</t>
  </si>
  <si>
    <t>AMI-NET and SG Security Joint Session</t>
  </si>
  <si>
    <t>Gillmore Highfill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</si>
</sst>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1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</font>
    <font>
      <b/>
      <sz val="12"/>
      <color indexed="13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</font>
    <font>
      <sz val="11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399945066682943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 readingOrder="1"/>
    </xf>
    <xf numFmtId="0" fontId="1" fillId="0" borderId="0" xfId="0" applyFont="1" applyAlignment="1">
      <alignment horizontal="left" wrapText="1" readingOrder="1"/>
    </xf>
    <xf numFmtId="0" fontId="1" fillId="0" borderId="0" xfId="0" applyFont="1" applyFill="1"/>
    <xf numFmtId="18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wrapText="1" indent="1" readingOrder="1"/>
    </xf>
    <xf numFmtId="0" fontId="5" fillId="0" borderId="0" xfId="0" applyFont="1" applyAlignment="1">
      <alignment horizontal="left" wrapText="1" indent="2"/>
    </xf>
    <xf numFmtId="0" fontId="1" fillId="0" borderId="0" xfId="0" applyFont="1" applyAlignment="1">
      <alignment wrapText="1" readingOrder="1"/>
    </xf>
    <xf numFmtId="0" fontId="5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2" fillId="4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8" fontId="2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NumberFormat="1" applyFont="1" applyFill="1" applyBorder="1" applyAlignment="1">
      <alignment horizontal="center"/>
    </xf>
    <xf numFmtId="18" fontId="2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1"/>
    </xf>
    <xf numFmtId="0" fontId="2" fillId="5" borderId="2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" fontId="2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textRotation="90"/>
    </xf>
    <xf numFmtId="0" fontId="2" fillId="0" borderId="0" xfId="0" applyFont="1" applyFill="1"/>
    <xf numFmtId="0" fontId="0" fillId="0" borderId="0" xfId="0" applyFill="1"/>
    <xf numFmtId="0" fontId="7" fillId="6" borderId="2" xfId="0" applyFont="1" applyFill="1" applyBorder="1" applyAlignment="1"/>
    <xf numFmtId="0" fontId="11" fillId="0" borderId="0" xfId="0" applyFont="1"/>
    <xf numFmtId="0" fontId="2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8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8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 indent="2"/>
    </xf>
    <xf numFmtId="0" fontId="2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>
      <alignment horizontal="center"/>
    </xf>
    <xf numFmtId="18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5" borderId="6" xfId="0" applyFont="1" applyFill="1" applyBorder="1" applyAlignment="1">
      <alignment horizontal="left" wrapText="1"/>
    </xf>
    <xf numFmtId="0" fontId="2" fillId="5" borderId="7" xfId="0" applyNumberFormat="1" applyFont="1" applyFill="1" applyBorder="1" applyAlignment="1">
      <alignment horizontal="center"/>
    </xf>
    <xf numFmtId="18" fontId="2" fillId="5" borderId="7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8" fontId="2" fillId="5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 indent="1"/>
    </xf>
    <xf numFmtId="0" fontId="6" fillId="0" borderId="10" xfId="0" applyFont="1" applyBorder="1" applyAlignment="1">
      <alignment horizontal="center"/>
    </xf>
    <xf numFmtId="18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6" fillId="0" borderId="7" xfId="0" applyFont="1" applyBorder="1" applyAlignment="1">
      <alignment horizontal="center"/>
    </xf>
    <xf numFmtId="18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9" borderId="14" xfId="0" applyFont="1" applyFill="1" applyBorder="1" applyAlignment="1">
      <alignment vertical="top" wrapText="1"/>
    </xf>
    <xf numFmtId="0" fontId="12" fillId="9" borderId="15" xfId="0" applyFont="1" applyFill="1" applyBorder="1" applyAlignment="1">
      <alignment vertical="top" wrapText="1"/>
    </xf>
    <xf numFmtId="0" fontId="13" fillId="9" borderId="15" xfId="0" applyFont="1" applyFill="1" applyBorder="1" applyAlignment="1">
      <alignment vertical="top" wrapText="1"/>
    </xf>
    <xf numFmtId="0" fontId="13" fillId="0" borderId="17" xfId="0" applyFont="1" applyBorder="1" applyAlignment="1">
      <alignment wrapText="1"/>
    </xf>
    <xf numFmtId="16" fontId="13" fillId="0" borderId="17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12" fillId="0" borderId="18" xfId="0" applyFont="1" applyBorder="1" applyAlignment="1">
      <alignment vertical="top" wrapText="1"/>
    </xf>
    <xf numFmtId="0" fontId="13" fillId="9" borderId="16" xfId="0" applyFont="1" applyFill="1" applyBorder="1" applyAlignment="1">
      <alignment vertical="top" wrapText="1"/>
    </xf>
    <xf numFmtId="0" fontId="12" fillId="9" borderId="18" xfId="0" applyFont="1" applyFill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4" fillId="7" borderId="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22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4" fillId="7" borderId="5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textRotation="90"/>
    </xf>
    <xf numFmtId="0" fontId="7" fillId="6" borderId="3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textRotation="90"/>
    </xf>
    <xf numFmtId="0" fontId="2" fillId="7" borderId="13" xfId="0" applyFont="1" applyFill="1" applyBorder="1" applyAlignment="1">
      <alignment horizontal="center" vertical="center" textRotation="90"/>
    </xf>
    <xf numFmtId="0" fontId="2" fillId="7" borderId="12" xfId="0" applyFont="1" applyFill="1" applyBorder="1" applyAlignment="1">
      <alignment horizontal="center" vertical="center" textRotation="90"/>
    </xf>
    <xf numFmtId="0" fontId="2" fillId="7" borderId="0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7" borderId="1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right"/>
    </xf>
    <xf numFmtId="18" fontId="1" fillId="1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 inden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41"/>
  <sheetViews>
    <sheetView tabSelected="1" workbookViewId="0">
      <selection activeCell="B8" sqref="B8"/>
    </sheetView>
  </sheetViews>
  <sheetFormatPr defaultRowHeight="12.75"/>
  <cols>
    <col min="1" max="1" width="5.7109375" style="2" customWidth="1"/>
    <col min="2" max="2" width="101.85546875" style="10" customWidth="1"/>
    <col min="3" max="3" width="9.140625" style="20"/>
  </cols>
  <sheetData>
    <row r="1" spans="1:3" s="23" customFormat="1" ht="21" customHeight="1">
      <c r="A1" s="125" t="s">
        <v>14</v>
      </c>
      <c r="B1" s="30" t="s">
        <v>21</v>
      </c>
    </row>
    <row r="2" spans="1:3" s="23" customFormat="1" ht="21" customHeight="1">
      <c r="A2" s="125"/>
      <c r="B2" s="30" t="s">
        <v>22</v>
      </c>
    </row>
    <row r="3" spans="1:3" s="23" customFormat="1" ht="21" customHeight="1">
      <c r="A3" s="28"/>
    </row>
    <row r="4" spans="1:3" s="24" customFormat="1" ht="21" customHeight="1">
      <c r="A4" s="126" t="s">
        <v>23</v>
      </c>
      <c r="B4" s="127"/>
      <c r="C4" s="29"/>
    </row>
    <row r="5" spans="1:3" ht="20.25">
      <c r="A5" s="21"/>
      <c r="B5" s="22"/>
    </row>
    <row r="6" spans="1:3" s="1" customFormat="1" ht="15">
      <c r="A6" s="8">
        <v>1</v>
      </c>
      <c r="B6" s="69" t="s">
        <v>24</v>
      </c>
    </row>
    <row r="7" spans="1:3" s="1" customFormat="1" ht="15">
      <c r="A7" s="8">
        <v>2</v>
      </c>
      <c r="B7" s="1" t="s">
        <v>25</v>
      </c>
    </row>
    <row r="8" spans="1:3" s="1" customFormat="1" ht="15">
      <c r="A8" s="8">
        <v>3</v>
      </c>
      <c r="B8" s="69" t="s">
        <v>26</v>
      </c>
    </row>
    <row r="9" spans="1:3" s="1" customFormat="1" ht="15">
      <c r="A9" s="8" t="s">
        <v>11</v>
      </c>
      <c r="B9" s="1" t="s">
        <v>11</v>
      </c>
    </row>
    <row r="10" spans="1:3" ht="15">
      <c r="A10" s="8" t="s">
        <v>11</v>
      </c>
      <c r="B10" s="69" t="s">
        <v>11</v>
      </c>
    </row>
    <row r="11" spans="1:3" ht="15">
      <c r="A11" s="8"/>
      <c r="B11" s="69"/>
    </row>
    <row r="12" spans="1:3" ht="15">
      <c r="A12" s="8"/>
      <c r="B12" s="34"/>
    </row>
    <row r="13" spans="1:3" ht="15">
      <c r="A13" s="8"/>
      <c r="B13" s="33"/>
    </row>
    <row r="14" spans="1:3" ht="15">
      <c r="A14" s="8"/>
      <c r="B14" s="11"/>
    </row>
    <row r="15" spans="1:3" ht="15">
      <c r="A15" s="8"/>
      <c r="B15" s="11"/>
    </row>
    <row r="16" spans="1:3" ht="15">
      <c r="A16" s="8"/>
      <c r="B16" s="17"/>
    </row>
    <row r="17" spans="1:2" ht="15">
      <c r="A17" s="8"/>
      <c r="B17" s="17"/>
    </row>
    <row r="18" spans="1:2" ht="15">
      <c r="A18" s="8"/>
      <c r="B18" s="17"/>
    </row>
    <row r="19" spans="1:2" ht="15">
      <c r="A19" s="8"/>
      <c r="B19" s="17"/>
    </row>
    <row r="20" spans="1:2" ht="15">
      <c r="A20" s="8"/>
      <c r="B20" s="17"/>
    </row>
    <row r="21" spans="1:2" ht="15">
      <c r="A21" s="8"/>
      <c r="B21" s="17"/>
    </row>
    <row r="22" spans="1:2" ht="15">
      <c r="A22" s="8"/>
      <c r="B22" s="17"/>
    </row>
    <row r="23" spans="1:2" ht="15">
      <c r="A23" s="8"/>
      <c r="B23" s="17"/>
    </row>
    <row r="24" spans="1:2" ht="15">
      <c r="A24" s="8"/>
      <c r="B24" s="17"/>
    </row>
    <row r="25" spans="1:2" ht="15">
      <c r="A25" s="8"/>
      <c r="B25" s="17"/>
    </row>
    <row r="26" spans="1:2" ht="15">
      <c r="A26" s="8"/>
      <c r="B26" s="17"/>
    </row>
    <row r="27" spans="1:2" ht="15">
      <c r="A27" s="8"/>
      <c r="B27" s="17"/>
    </row>
    <row r="28" spans="1:2" ht="15">
      <c r="A28" s="8"/>
      <c r="B28" s="17"/>
    </row>
    <row r="29" spans="1:2" ht="15">
      <c r="A29" s="8"/>
      <c r="B29" s="19"/>
    </row>
    <row r="30" spans="1:2" ht="15">
      <c r="A30" s="8"/>
      <c r="B30" s="19"/>
    </row>
    <row r="31" spans="1:2" ht="15">
      <c r="A31" s="8"/>
      <c r="B31" s="19"/>
    </row>
    <row r="32" spans="1:2" ht="15">
      <c r="A32" s="8"/>
      <c r="B32" s="19"/>
    </row>
    <row r="33" spans="1:2" ht="15">
      <c r="A33" s="8"/>
      <c r="B33" s="19"/>
    </row>
    <row r="34" spans="1:2" ht="15">
      <c r="A34" s="8"/>
      <c r="B34" s="19"/>
    </row>
    <row r="35" spans="1:2" ht="15">
      <c r="A35" s="8"/>
      <c r="B35" s="19"/>
    </row>
    <row r="36" spans="1:2" ht="15">
      <c r="A36" s="8"/>
      <c r="B36" s="19"/>
    </row>
    <row r="37" spans="1:2" ht="15">
      <c r="A37" s="8"/>
      <c r="B37" s="19"/>
    </row>
    <row r="38" spans="1:2" ht="15">
      <c r="A38" s="8"/>
      <c r="B38" s="19"/>
    </row>
    <row r="39" spans="1:2" ht="15">
      <c r="A39" s="8"/>
      <c r="B39" s="19"/>
    </row>
    <row r="40" spans="1:2" ht="15">
      <c r="A40" s="8"/>
      <c r="B40" s="19"/>
    </row>
    <row r="41" spans="1:2" ht="15">
      <c r="A41" s="8"/>
      <c r="B41" s="19"/>
    </row>
  </sheetData>
  <mergeCells count="2">
    <mergeCell ref="A1:A2"/>
    <mergeCell ref="A4:B4"/>
  </mergeCells>
  <phoneticPr fontId="0" type="noConversion"/>
  <pageMargins left="0.75" right="0.75" top="1" bottom="1" header="0.5" footer="0.5"/>
  <pageSetup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opLeftCell="A22" workbookViewId="0">
      <selection activeCell="B14" sqref="B14:D14"/>
    </sheetView>
  </sheetViews>
  <sheetFormatPr defaultRowHeight="12.75"/>
  <cols>
    <col min="1" max="1" width="30.140625" customWidth="1"/>
    <col min="2" max="2" width="28.42578125" customWidth="1"/>
    <col min="3" max="3" width="30.42578125" customWidth="1"/>
    <col min="4" max="4" width="31" customWidth="1"/>
  </cols>
  <sheetData>
    <row r="1" spans="1:4">
      <c r="A1" s="112" t="s">
        <v>27</v>
      </c>
    </row>
    <row r="2" spans="1:4">
      <c r="A2" s="112" t="s">
        <v>28</v>
      </c>
    </row>
    <row r="3" spans="1:4">
      <c r="A3" s="112" t="s">
        <v>29</v>
      </c>
    </row>
    <row r="4" spans="1:4" ht="15.75" thickBot="1">
      <c r="A4" s="113"/>
    </row>
    <row r="5" spans="1:4" ht="15.75" thickBot="1">
      <c r="A5" s="114"/>
      <c r="B5" s="116"/>
      <c r="C5" s="116"/>
      <c r="D5" s="115"/>
    </row>
    <row r="6" spans="1:4" ht="15.75" thickBot="1">
      <c r="A6" s="117" t="s">
        <v>30</v>
      </c>
      <c r="B6" s="121" t="s">
        <v>31</v>
      </c>
      <c r="C6" s="121" t="s">
        <v>27</v>
      </c>
      <c r="D6" s="121" t="s">
        <v>32</v>
      </c>
    </row>
    <row r="7" spans="1:4" ht="15.75" thickBot="1">
      <c r="A7" s="118">
        <v>40105</v>
      </c>
      <c r="B7" s="128" t="s">
        <v>0</v>
      </c>
      <c r="C7" s="129"/>
      <c r="D7" s="130"/>
    </row>
    <row r="8" spans="1:4" ht="15.75" thickBot="1">
      <c r="A8" s="119"/>
      <c r="B8" s="121" t="s">
        <v>33</v>
      </c>
      <c r="C8" s="121" t="s">
        <v>34</v>
      </c>
      <c r="D8" s="121" t="s">
        <v>32</v>
      </c>
    </row>
    <row r="9" spans="1:4" ht="15.75" thickBot="1">
      <c r="A9" s="119"/>
      <c r="B9" s="121" t="s">
        <v>33</v>
      </c>
      <c r="C9" s="121" t="s">
        <v>35</v>
      </c>
      <c r="D9" s="121" t="s">
        <v>32</v>
      </c>
    </row>
    <row r="10" spans="1:4" ht="15.75" thickBot="1">
      <c r="A10" s="119"/>
      <c r="B10" s="121" t="s">
        <v>33</v>
      </c>
      <c r="C10" s="121" t="s">
        <v>36</v>
      </c>
      <c r="D10" s="121" t="s">
        <v>32</v>
      </c>
    </row>
    <row r="11" spans="1:4" ht="15.75" thickBot="1">
      <c r="A11" s="120"/>
      <c r="B11" s="121" t="s">
        <v>33</v>
      </c>
      <c r="C11" s="121" t="s">
        <v>37</v>
      </c>
      <c r="D11" s="121" t="s">
        <v>32</v>
      </c>
    </row>
    <row r="12" spans="1:4" ht="15.75" thickBot="1">
      <c r="A12" s="122"/>
      <c r="B12" s="123"/>
      <c r="C12" s="123"/>
      <c r="D12" s="123"/>
    </row>
    <row r="13" spans="1:4" ht="15.75" thickBot="1">
      <c r="A13" s="117" t="s">
        <v>38</v>
      </c>
      <c r="B13" s="121" t="s">
        <v>39</v>
      </c>
      <c r="C13" s="121" t="s">
        <v>27</v>
      </c>
      <c r="D13" s="121" t="s">
        <v>40</v>
      </c>
    </row>
    <row r="14" spans="1:4" ht="15.75" thickBot="1">
      <c r="A14" s="118">
        <v>40106</v>
      </c>
      <c r="B14" s="128" t="s">
        <v>0</v>
      </c>
      <c r="C14" s="129"/>
      <c r="D14" s="130"/>
    </row>
    <row r="15" spans="1:4" ht="15">
      <c r="A15" s="119"/>
      <c r="B15" s="133" t="s">
        <v>41</v>
      </c>
      <c r="C15" s="124" t="s">
        <v>42</v>
      </c>
      <c r="D15" s="133" t="s">
        <v>44</v>
      </c>
    </row>
    <row r="16" spans="1:4" ht="30.75" thickBot="1">
      <c r="A16" s="119"/>
      <c r="B16" s="134"/>
      <c r="C16" s="121" t="s">
        <v>43</v>
      </c>
      <c r="D16" s="134"/>
    </row>
    <row r="17" spans="1:4" ht="15.75" thickBot="1">
      <c r="A17" s="119"/>
      <c r="B17" s="121" t="s">
        <v>41</v>
      </c>
      <c r="C17" s="121" t="s">
        <v>34</v>
      </c>
      <c r="D17" s="121" t="s">
        <v>44</v>
      </c>
    </row>
    <row r="18" spans="1:4" ht="15.75" thickBot="1">
      <c r="A18" s="119"/>
      <c r="B18" s="128" t="s">
        <v>1</v>
      </c>
      <c r="C18" s="129"/>
      <c r="D18" s="130"/>
    </row>
    <row r="19" spans="1:4" ht="30.75" thickBot="1">
      <c r="A19" s="119"/>
      <c r="B19" s="121" t="s">
        <v>45</v>
      </c>
      <c r="C19" s="121" t="s">
        <v>46</v>
      </c>
      <c r="D19" s="121" t="s">
        <v>47</v>
      </c>
    </row>
    <row r="20" spans="1:4" ht="15.75" thickBot="1">
      <c r="A20" s="119"/>
      <c r="B20" s="121" t="s">
        <v>45</v>
      </c>
      <c r="C20" s="121" t="s">
        <v>48</v>
      </c>
      <c r="D20" s="121" t="s">
        <v>44</v>
      </c>
    </row>
    <row r="21" spans="1:4" ht="15.75" thickBot="1">
      <c r="A21" s="119"/>
      <c r="B21" s="121" t="s">
        <v>45</v>
      </c>
      <c r="C21" s="121" t="s">
        <v>34</v>
      </c>
      <c r="D21" s="121" t="s">
        <v>44</v>
      </c>
    </row>
    <row r="22" spans="1:4" ht="15.75" thickBot="1">
      <c r="A22" s="119"/>
      <c r="B22" s="128" t="s">
        <v>0</v>
      </c>
      <c r="C22" s="129"/>
      <c r="D22" s="130"/>
    </row>
    <row r="23" spans="1:4" ht="30.75" thickBot="1">
      <c r="A23" s="119"/>
      <c r="B23" s="121" t="s">
        <v>33</v>
      </c>
      <c r="C23" s="121" t="s">
        <v>49</v>
      </c>
      <c r="D23" s="121" t="s">
        <v>44</v>
      </c>
    </row>
    <row r="24" spans="1:4" ht="15.75" thickBot="1">
      <c r="A24" s="119"/>
      <c r="B24" s="121" t="s">
        <v>33</v>
      </c>
      <c r="C24" s="121" t="s">
        <v>48</v>
      </c>
      <c r="D24" s="121" t="s">
        <v>44</v>
      </c>
    </row>
    <row r="25" spans="1:4" ht="15.75" thickBot="1">
      <c r="A25" s="120"/>
      <c r="B25" s="121" t="s">
        <v>33</v>
      </c>
      <c r="C25" s="121" t="s">
        <v>34</v>
      </c>
      <c r="D25" s="121" t="s">
        <v>44</v>
      </c>
    </row>
    <row r="26" spans="1:4" ht="15.75" thickBot="1">
      <c r="A26" s="122"/>
      <c r="B26" s="123"/>
      <c r="C26" s="123"/>
      <c r="D26" s="123"/>
    </row>
    <row r="27" spans="1:4" ht="45.75" thickBot="1">
      <c r="A27" s="117" t="s">
        <v>50</v>
      </c>
      <c r="B27" s="121" t="s">
        <v>51</v>
      </c>
      <c r="C27" s="121" t="s">
        <v>52</v>
      </c>
      <c r="D27" s="121" t="s">
        <v>47</v>
      </c>
    </row>
    <row r="28" spans="1:4" ht="15.75" thickBot="1">
      <c r="A28" s="118">
        <v>40107</v>
      </c>
      <c r="B28" s="121" t="s">
        <v>53</v>
      </c>
      <c r="C28" s="121" t="s">
        <v>54</v>
      </c>
      <c r="D28" s="121" t="s">
        <v>44</v>
      </c>
    </row>
    <row r="29" spans="1:4" ht="15.75" thickBot="1">
      <c r="A29" s="119"/>
      <c r="B29" s="121" t="s">
        <v>55</v>
      </c>
      <c r="C29" s="121" t="s">
        <v>56</v>
      </c>
      <c r="D29" s="121" t="s">
        <v>44</v>
      </c>
    </row>
    <row r="30" spans="1:4" ht="15.75" thickBot="1">
      <c r="A30" s="119"/>
      <c r="B30" s="121" t="s">
        <v>55</v>
      </c>
      <c r="C30" s="121" t="s">
        <v>57</v>
      </c>
      <c r="D30" s="121" t="s">
        <v>44</v>
      </c>
    </row>
    <row r="31" spans="1:4" ht="15.75" thickBot="1">
      <c r="A31" s="119"/>
      <c r="B31" s="121" t="s">
        <v>55</v>
      </c>
      <c r="C31" s="121" t="s">
        <v>58</v>
      </c>
      <c r="D31" s="121" t="s">
        <v>44</v>
      </c>
    </row>
    <row r="32" spans="1:4" ht="15.75" thickBot="1">
      <c r="A32" s="119"/>
      <c r="B32" s="128" t="s">
        <v>1</v>
      </c>
      <c r="C32" s="129"/>
      <c r="D32" s="130"/>
    </row>
    <row r="33" spans="1:4" ht="15.75" thickBot="1">
      <c r="A33" s="119"/>
      <c r="B33" s="121" t="s">
        <v>59</v>
      </c>
      <c r="C33" s="121" t="s">
        <v>60</v>
      </c>
      <c r="D33" s="121" t="s">
        <v>47</v>
      </c>
    </row>
    <row r="34" spans="1:4" ht="15.75" thickBot="1">
      <c r="A34" s="119"/>
      <c r="B34" s="121" t="s">
        <v>61</v>
      </c>
      <c r="C34" s="121" t="s">
        <v>58</v>
      </c>
      <c r="D34" s="121" t="s">
        <v>44</v>
      </c>
    </row>
    <row r="35" spans="1:4" ht="15.75" thickBot="1">
      <c r="A35" s="119"/>
      <c r="B35" s="121" t="s">
        <v>62</v>
      </c>
      <c r="C35" s="121" t="s">
        <v>36</v>
      </c>
      <c r="D35" s="121" t="s">
        <v>44</v>
      </c>
    </row>
    <row r="36" spans="1:4" ht="15.75" thickBot="1">
      <c r="A36" s="119"/>
      <c r="B36" s="121" t="s">
        <v>63</v>
      </c>
      <c r="C36" s="121" t="s">
        <v>57</v>
      </c>
      <c r="D36" s="121" t="s">
        <v>44</v>
      </c>
    </row>
    <row r="37" spans="1:4" ht="15.75" thickBot="1">
      <c r="A37" s="119"/>
      <c r="B37" s="121" t="s">
        <v>64</v>
      </c>
      <c r="C37" s="121" t="s">
        <v>65</v>
      </c>
      <c r="D37" s="121" t="s">
        <v>47</v>
      </c>
    </row>
    <row r="38" spans="1:4" ht="15.75" thickBot="1">
      <c r="A38" s="120"/>
      <c r="B38" s="121" t="s">
        <v>66</v>
      </c>
      <c r="C38" s="131" t="s">
        <v>67</v>
      </c>
      <c r="D38" s="132"/>
    </row>
    <row r="39" spans="1:4" ht="15.75" thickBot="1">
      <c r="A39" s="122"/>
      <c r="B39" s="123"/>
      <c r="C39" s="123"/>
      <c r="D39" s="123"/>
    </row>
    <row r="40" spans="1:4" ht="15.75" thickBot="1">
      <c r="A40" s="117" t="s">
        <v>68</v>
      </c>
      <c r="B40" s="121" t="s">
        <v>53</v>
      </c>
      <c r="C40" s="121" t="s">
        <v>36</v>
      </c>
      <c r="D40" s="121" t="s">
        <v>44</v>
      </c>
    </row>
    <row r="41" spans="1:4" ht="15.75" thickBot="1">
      <c r="A41" s="118">
        <v>40108</v>
      </c>
      <c r="B41" s="121" t="s">
        <v>53</v>
      </c>
      <c r="C41" s="121" t="s">
        <v>69</v>
      </c>
      <c r="D41" s="121" t="s">
        <v>44</v>
      </c>
    </row>
    <row r="42" spans="1:4" ht="15.75" thickBot="1">
      <c r="A42" s="119"/>
      <c r="B42" s="121" t="s">
        <v>53</v>
      </c>
      <c r="C42" s="121" t="s">
        <v>70</v>
      </c>
      <c r="D42" s="121" t="s">
        <v>44</v>
      </c>
    </row>
    <row r="43" spans="1:4" ht="15.75" thickBot="1">
      <c r="A43" s="119"/>
      <c r="B43" s="128" t="s">
        <v>1</v>
      </c>
      <c r="C43" s="129"/>
      <c r="D43" s="130"/>
    </row>
    <row r="44" spans="1:4" ht="15.75" thickBot="1">
      <c r="A44" s="120"/>
      <c r="B44" s="121" t="s">
        <v>45</v>
      </c>
      <c r="C44" s="121" t="s">
        <v>27</v>
      </c>
      <c r="D44" s="121" t="s">
        <v>71</v>
      </c>
    </row>
    <row r="45" spans="1:4" ht="15.75" thickBot="1">
      <c r="A45" s="122"/>
      <c r="B45" s="123"/>
      <c r="C45" s="123"/>
      <c r="D45" s="123"/>
    </row>
    <row r="46" spans="1:4" ht="15">
      <c r="A46" s="113"/>
    </row>
  </sheetData>
  <mergeCells count="9">
    <mergeCell ref="B32:D32"/>
    <mergeCell ref="C38:D38"/>
    <mergeCell ref="B43:D43"/>
    <mergeCell ref="B7:D7"/>
    <mergeCell ref="B14:D14"/>
    <mergeCell ref="B15:B16"/>
    <mergeCell ref="D15:D16"/>
    <mergeCell ref="B18:D18"/>
    <mergeCell ref="B22:D2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P32"/>
  <sheetViews>
    <sheetView showGridLines="0" zoomScale="9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23" sqref="B23"/>
    </sheetView>
  </sheetViews>
  <sheetFormatPr defaultRowHeight="12.75"/>
  <cols>
    <col min="1" max="1" width="5.7109375" customWidth="1"/>
    <col min="2" max="2" width="2.7109375" style="67" customWidth="1"/>
    <col min="3" max="3" width="60.7109375" customWidth="1"/>
    <col min="4" max="6" width="12.7109375" style="2" customWidth="1"/>
  </cols>
  <sheetData>
    <row r="1" spans="1:16" s="31" customFormat="1" ht="20.25" customHeight="1">
      <c r="A1" s="135" t="str">
        <f>RevisionNumber</f>
        <v>R0</v>
      </c>
      <c r="B1" s="28"/>
      <c r="C1" s="137" t="str">
        <f>MeetingDesignation</f>
        <v>OpenSG Members Meeting, October 19th-22nd, 2009</v>
      </c>
      <c r="D1" s="138"/>
      <c r="E1" s="138"/>
      <c r="F1" s="139"/>
    </row>
    <row r="2" spans="1:16" s="31" customFormat="1" ht="20.25" customHeight="1">
      <c r="A2" s="136"/>
      <c r="B2" s="28"/>
      <c r="C2" s="140" t="str">
        <f>MeetingLocation</f>
        <v xml:space="preserve">Knoxville, Tennessee </v>
      </c>
      <c r="D2" s="141"/>
      <c r="E2" s="141"/>
      <c r="F2" s="142"/>
    </row>
    <row r="3" spans="1:16" s="23" customFormat="1" ht="21" customHeight="1">
      <c r="D3" s="28"/>
      <c r="E3" s="28"/>
      <c r="F3" s="28"/>
    </row>
    <row r="4" spans="1:16" s="24" customFormat="1" ht="21" customHeight="1">
      <c r="B4" s="63"/>
      <c r="C4" s="143" t="s">
        <v>72</v>
      </c>
      <c r="D4" s="144"/>
      <c r="E4" s="144"/>
      <c r="F4" s="145"/>
    </row>
    <row r="5" spans="1:16" s="26" customFormat="1" ht="21" customHeight="1">
      <c r="B5" s="23"/>
      <c r="D5" s="27"/>
      <c r="E5" s="27"/>
      <c r="F5" s="27"/>
    </row>
    <row r="6" spans="1:16" s="25" customFormat="1" ht="21" customHeight="1">
      <c r="B6" s="64"/>
      <c r="C6" s="35">
        <f>DATE(2009,10,19)</f>
        <v>40105</v>
      </c>
      <c r="D6" s="32" t="s">
        <v>3</v>
      </c>
      <c r="E6" s="32" t="s">
        <v>2</v>
      </c>
      <c r="F6" s="32" t="s">
        <v>7</v>
      </c>
    </row>
    <row r="7" spans="1:16" s="1" customFormat="1" ht="15.75">
      <c r="A7" s="3"/>
      <c r="B7" s="66"/>
      <c r="D7" s="4"/>
      <c r="E7" s="4"/>
      <c r="F7" s="8"/>
    </row>
    <row r="8" spans="1:16" s="1" customFormat="1" ht="15.75">
      <c r="A8" s="3"/>
      <c r="B8" s="66"/>
      <c r="D8" s="4"/>
      <c r="E8" s="4"/>
      <c r="F8" s="8"/>
    </row>
    <row r="9" spans="1:16" s="1" customFormat="1" ht="15.75">
      <c r="A9" s="3"/>
      <c r="B9" s="66"/>
      <c r="D9" s="4"/>
      <c r="E9" s="4"/>
      <c r="F9" s="8"/>
    </row>
    <row r="10" spans="1:16" s="1" customFormat="1" ht="15.75">
      <c r="A10" s="3"/>
      <c r="B10" s="66"/>
      <c r="D10" s="4"/>
      <c r="E10" s="4"/>
      <c r="F10" s="8"/>
    </row>
    <row r="11" spans="1:16" s="1" customFormat="1" ht="15.75">
      <c r="A11" s="3"/>
      <c r="B11" s="66"/>
      <c r="D11" s="4"/>
      <c r="E11" s="4"/>
      <c r="F11" s="8"/>
    </row>
    <row r="12" spans="1:16" s="1" customFormat="1" ht="15.75">
      <c r="A12" s="3"/>
      <c r="B12" s="66"/>
      <c r="D12" s="4"/>
      <c r="E12" s="4"/>
      <c r="F12" s="8"/>
    </row>
    <row r="13" spans="1:16" s="1" customFormat="1" ht="15.75">
      <c r="A13" s="36"/>
      <c r="B13" s="55"/>
      <c r="C13" s="18"/>
      <c r="D13" s="5"/>
      <c r="E13" s="6"/>
      <c r="F13" s="8"/>
      <c r="H13" s="80"/>
      <c r="I13" s="80"/>
      <c r="J13" s="80"/>
      <c r="K13" s="80"/>
      <c r="L13" s="80"/>
      <c r="M13" s="80"/>
      <c r="N13" s="80"/>
      <c r="O13" s="80"/>
      <c r="P13" s="80"/>
    </row>
    <row r="14" spans="1:16" s="1" customFormat="1" ht="15.75">
      <c r="A14" s="36"/>
      <c r="B14" s="55"/>
      <c r="C14" s="51" t="s">
        <v>16</v>
      </c>
      <c r="D14" s="52">
        <v>60</v>
      </c>
      <c r="E14" s="103">
        <f>TIME(12,30,0)</f>
        <v>0.52083333333333337</v>
      </c>
      <c r="F14" s="45"/>
      <c r="G14" s="76"/>
      <c r="H14" s="77"/>
      <c r="I14" s="85"/>
      <c r="J14" s="79"/>
      <c r="K14" s="76"/>
      <c r="L14" s="76"/>
      <c r="M14" s="77"/>
      <c r="N14" s="85"/>
      <c r="O14" s="79"/>
      <c r="P14" s="76"/>
    </row>
    <row r="15" spans="1:16" s="12" customFormat="1" ht="15.75">
      <c r="A15" s="39"/>
      <c r="B15" s="39"/>
      <c r="C15" s="15"/>
      <c r="D15" s="14"/>
      <c r="E15" s="13"/>
      <c r="F15" s="16"/>
      <c r="H15" s="80"/>
      <c r="I15" s="80"/>
      <c r="J15" s="80"/>
      <c r="K15" s="80"/>
      <c r="L15" s="80"/>
      <c r="M15" s="80"/>
      <c r="N15" s="80"/>
      <c r="O15" s="80"/>
      <c r="P15" s="80"/>
    </row>
    <row r="16" spans="1:16" s="1" customFormat="1" ht="15" customHeight="1">
      <c r="A16" s="146" t="s">
        <v>12</v>
      </c>
      <c r="B16" s="65"/>
      <c r="C16" s="68" t="s">
        <v>73</v>
      </c>
      <c r="D16" s="147"/>
      <c r="E16" s="147"/>
      <c r="F16" s="148"/>
      <c r="H16" s="75"/>
      <c r="I16" s="72"/>
      <c r="J16" s="73"/>
      <c r="K16" s="76"/>
      <c r="L16" s="80"/>
      <c r="M16" s="75"/>
      <c r="N16" s="72"/>
      <c r="O16" s="73"/>
      <c r="P16" s="76"/>
    </row>
    <row r="17" spans="1:16" s="1" customFormat="1" ht="15.75">
      <c r="A17" s="146"/>
      <c r="B17" s="65"/>
      <c r="C17" s="40" t="s">
        <v>4</v>
      </c>
      <c r="D17" s="46">
        <v>0</v>
      </c>
      <c r="E17" s="47">
        <f>TIME(13,30,0)</f>
        <v>0.5625</v>
      </c>
      <c r="F17" s="48" t="s">
        <v>11</v>
      </c>
      <c r="H17" s="75"/>
      <c r="I17" s="72"/>
      <c r="J17" s="73"/>
      <c r="K17" s="76"/>
      <c r="L17" s="80"/>
      <c r="M17" s="75"/>
      <c r="N17" s="72"/>
      <c r="O17" s="73"/>
      <c r="P17" s="76"/>
    </row>
    <row r="18" spans="1:16" s="1" customFormat="1" ht="15.75">
      <c r="A18" s="146"/>
      <c r="B18" s="65"/>
      <c r="C18" s="49" t="s">
        <v>74</v>
      </c>
      <c r="D18" s="46">
        <v>90</v>
      </c>
      <c r="E18" s="47">
        <f>E17+TIME(0,D17,0)</f>
        <v>0.5625</v>
      </c>
      <c r="F18" s="48" t="s">
        <v>11</v>
      </c>
      <c r="H18" s="75"/>
      <c r="I18" s="72"/>
      <c r="J18" s="73"/>
      <c r="K18" s="76"/>
      <c r="L18" s="80"/>
      <c r="M18" s="70"/>
      <c r="N18" s="74"/>
      <c r="O18" s="73"/>
      <c r="P18" s="76"/>
    </row>
    <row r="19" spans="1:16" s="1" customFormat="1" ht="15.75">
      <c r="A19" s="146"/>
      <c r="B19" s="65"/>
      <c r="C19" s="95" t="s">
        <v>5</v>
      </c>
      <c r="D19" s="96">
        <v>0</v>
      </c>
      <c r="E19" s="97">
        <f>E18+TIME(0,D18,0)</f>
        <v>0.625</v>
      </c>
      <c r="F19" s="48" t="s">
        <v>11</v>
      </c>
      <c r="H19" s="80"/>
      <c r="I19" s="80"/>
      <c r="J19" s="80"/>
      <c r="K19" s="80"/>
      <c r="L19" s="80"/>
      <c r="M19" s="80"/>
      <c r="N19" s="80"/>
      <c r="O19" s="80"/>
      <c r="P19" s="80"/>
    </row>
    <row r="20" spans="1:16" s="1" customFormat="1" ht="15.75">
      <c r="A20" s="57"/>
      <c r="B20" s="65"/>
      <c r="C20" s="104"/>
      <c r="D20" s="105"/>
      <c r="E20" s="106"/>
      <c r="F20" s="107"/>
      <c r="H20" s="80"/>
      <c r="I20" s="80"/>
      <c r="J20" s="80"/>
      <c r="K20" s="80"/>
      <c r="L20" s="80"/>
      <c r="M20" s="80"/>
      <c r="N20" s="80"/>
      <c r="O20" s="80"/>
      <c r="P20" s="80"/>
    </row>
    <row r="21" spans="1:16" s="1" customFormat="1" ht="15.75">
      <c r="A21" s="36"/>
      <c r="B21" s="55"/>
      <c r="C21" s="51" t="s">
        <v>0</v>
      </c>
      <c r="D21" s="52">
        <v>30</v>
      </c>
      <c r="E21" s="103">
        <f>TIME(15,0,0)</f>
        <v>0.625</v>
      </c>
      <c r="F21" s="45"/>
      <c r="G21" s="76"/>
      <c r="H21" s="77"/>
      <c r="I21" s="85"/>
      <c r="J21" s="79"/>
      <c r="K21" s="76"/>
      <c r="L21" s="76"/>
      <c r="M21" s="77"/>
      <c r="N21" s="85"/>
      <c r="O21" s="79"/>
      <c r="P21" s="76"/>
    </row>
    <row r="22" spans="1:16" s="1" customFormat="1" ht="15.75">
      <c r="A22" s="57"/>
      <c r="B22" s="65"/>
      <c r="C22" s="93"/>
      <c r="D22" s="94"/>
      <c r="E22" s="90"/>
      <c r="F22" s="91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1" customFormat="1" ht="15" customHeight="1">
      <c r="A23" s="146" t="s">
        <v>83</v>
      </c>
      <c r="B23" s="65"/>
      <c r="C23" s="68" t="s">
        <v>75</v>
      </c>
      <c r="D23" s="147"/>
      <c r="E23" s="147"/>
      <c r="F23" s="148"/>
      <c r="H23" s="75"/>
      <c r="I23" s="72"/>
      <c r="J23" s="73"/>
      <c r="K23" s="76"/>
      <c r="L23" s="80"/>
      <c r="M23" s="75"/>
      <c r="N23" s="72"/>
      <c r="O23" s="73"/>
      <c r="P23" s="76"/>
    </row>
    <row r="24" spans="1:16" s="1" customFormat="1" ht="15.75">
      <c r="A24" s="146"/>
      <c r="B24" s="65"/>
      <c r="C24" s="40" t="s">
        <v>4</v>
      </c>
      <c r="D24" s="46">
        <v>0</v>
      </c>
      <c r="E24" s="47">
        <f>TIME(15,30,0)</f>
        <v>0.64583333333333337</v>
      </c>
      <c r="F24" s="48" t="s">
        <v>76</v>
      </c>
      <c r="H24" s="75"/>
      <c r="I24" s="72"/>
      <c r="J24" s="73"/>
      <c r="K24" s="76"/>
      <c r="L24" s="80"/>
      <c r="M24" s="75"/>
      <c r="N24" s="72"/>
      <c r="O24" s="73"/>
      <c r="P24" s="76"/>
    </row>
    <row r="25" spans="1:16" s="1" customFormat="1" ht="15.75">
      <c r="A25" s="146"/>
      <c r="B25" s="65"/>
      <c r="C25" s="49" t="s">
        <v>82</v>
      </c>
      <c r="D25" s="46">
        <v>120</v>
      </c>
      <c r="E25" s="47">
        <f>E24+TIME(0,D24,0)</f>
        <v>0.64583333333333337</v>
      </c>
      <c r="F25" s="48" t="s">
        <v>76</v>
      </c>
      <c r="H25" s="75"/>
      <c r="I25" s="72"/>
      <c r="J25" s="73"/>
      <c r="K25" s="76"/>
      <c r="L25" s="80"/>
      <c r="M25" s="70"/>
      <c r="N25" s="74"/>
      <c r="O25" s="73"/>
      <c r="P25" s="76"/>
    </row>
    <row r="26" spans="1:16" s="1" customFormat="1" ht="15.75">
      <c r="A26" s="146"/>
      <c r="B26" s="65"/>
      <c r="C26" s="95" t="s">
        <v>5</v>
      </c>
      <c r="D26" s="41">
        <v>0</v>
      </c>
      <c r="E26" s="47">
        <f>E25+TIME(0,D25,0)</f>
        <v>0.72916666666666674</v>
      </c>
      <c r="F26" s="98" t="s">
        <v>76</v>
      </c>
      <c r="H26" s="80"/>
      <c r="I26" s="80"/>
      <c r="J26" s="80"/>
      <c r="K26" s="80"/>
      <c r="L26" s="80"/>
      <c r="M26" s="80"/>
      <c r="N26" s="80"/>
      <c r="O26" s="80"/>
      <c r="P26" s="80"/>
    </row>
    <row r="27" spans="1:16" s="1" customFormat="1" ht="15.75">
      <c r="A27" s="38"/>
      <c r="B27" s="65"/>
      <c r="C27" s="108"/>
      <c r="D27" s="109"/>
      <c r="E27" s="110"/>
      <c r="F27" s="111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1" customFormat="1" ht="15.75">
      <c r="A28"/>
      <c r="B28" s="54"/>
      <c r="C28" s="99" t="s">
        <v>10</v>
      </c>
      <c r="D28" s="100">
        <v>0</v>
      </c>
      <c r="E28" s="101">
        <f>E21+TIME(0,D21,0)+TIME(0,120,0)</f>
        <v>0.72916666666666674</v>
      </c>
      <c r="F28" s="102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1" customFormat="1" ht="15">
      <c r="A29"/>
      <c r="B29" s="67"/>
      <c r="C29"/>
      <c r="D29" s="2"/>
      <c r="E29" s="2"/>
      <c r="F29" s="2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1" customFormat="1" ht="15">
      <c r="A30"/>
      <c r="B30" s="67"/>
      <c r="C30"/>
      <c r="D30" s="2"/>
      <c r="E30" s="2"/>
      <c r="F30" s="2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1" customFormat="1" ht="15">
      <c r="A31"/>
      <c r="B31" s="67"/>
      <c r="C31"/>
      <c r="D31" s="2"/>
      <c r="E31" s="2"/>
      <c r="F31" s="2"/>
      <c r="H31" s="80"/>
      <c r="I31" s="80"/>
      <c r="J31" s="80"/>
      <c r="K31" s="80"/>
      <c r="L31" s="80"/>
      <c r="M31" s="80"/>
      <c r="N31" s="80"/>
      <c r="O31" s="80"/>
      <c r="P31" s="80"/>
    </row>
    <row r="32" spans="1:16" ht="15.75" customHeight="1">
      <c r="G32" s="86"/>
      <c r="H32" s="84"/>
      <c r="I32" s="78"/>
      <c r="J32" s="79"/>
      <c r="K32" s="86"/>
      <c r="L32" s="86"/>
      <c r="M32" s="84"/>
      <c r="N32" s="78"/>
      <c r="O32" s="79"/>
      <c r="P32" s="86"/>
    </row>
  </sheetData>
  <mergeCells count="8">
    <mergeCell ref="A1:A2"/>
    <mergeCell ref="C1:F1"/>
    <mergeCell ref="C2:F2"/>
    <mergeCell ref="C4:F4"/>
    <mergeCell ref="A23:A26"/>
    <mergeCell ref="D23:F23"/>
    <mergeCell ref="A16:A19"/>
    <mergeCell ref="D16:F16"/>
  </mergeCells>
  <phoneticPr fontId="0" type="noConversion"/>
  <pageMargins left="0.75" right="0.75" top="1" bottom="1" header="0.5" footer="0.5"/>
  <pageSetup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50"/>
  <sheetViews>
    <sheetView showGridLines="0" zoomScale="9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H19" sqref="H19"/>
    </sheetView>
  </sheetViews>
  <sheetFormatPr defaultRowHeight="12.75"/>
  <cols>
    <col min="1" max="1" width="5.7109375" style="38" customWidth="1"/>
    <col min="2" max="2" width="2.7109375" style="54" customWidth="1"/>
    <col min="3" max="3" width="60.7109375" customWidth="1"/>
    <col min="4" max="6" width="12.7109375" style="2" customWidth="1"/>
    <col min="7" max="7" width="2.140625" customWidth="1"/>
    <col min="8" max="8" width="40.7109375" customWidth="1"/>
    <col min="9" max="11" width="12.7109375" customWidth="1"/>
    <col min="12" max="12" width="2.140625" customWidth="1"/>
    <col min="13" max="13" width="40.7109375" customWidth="1"/>
    <col min="14" max="16" width="12.7109375" customWidth="1"/>
  </cols>
  <sheetData>
    <row r="1" spans="1:16" s="31" customFormat="1" ht="20.25" customHeight="1">
      <c r="A1" s="149" t="str">
        <f>RevisionNumber</f>
        <v>R0</v>
      </c>
      <c r="B1" s="56"/>
      <c r="C1" s="137" t="str">
        <f>MeetingDesignation</f>
        <v>OpenSG Members Meeting, October 19th-22nd, 2009</v>
      </c>
      <c r="D1" s="138"/>
      <c r="E1" s="138"/>
      <c r="F1" s="139"/>
      <c r="G1" s="88"/>
      <c r="H1" s="88"/>
      <c r="I1" s="88"/>
      <c r="J1" s="88"/>
      <c r="K1" s="88"/>
    </row>
    <row r="2" spans="1:16" s="31" customFormat="1" ht="20.25" customHeight="1">
      <c r="A2" s="149"/>
      <c r="B2" s="56"/>
      <c r="C2" s="140" t="str">
        <f>MeetingLocation</f>
        <v xml:space="preserve">Knoxville, Tennessee </v>
      </c>
      <c r="D2" s="141"/>
      <c r="E2" s="141"/>
      <c r="F2" s="142"/>
      <c r="G2" s="88"/>
      <c r="H2" s="88"/>
      <c r="I2" s="88"/>
      <c r="J2" s="88"/>
      <c r="K2" s="88"/>
    </row>
    <row r="3" spans="1:16" s="23" customFormat="1" ht="21" customHeight="1">
      <c r="A3" s="58"/>
      <c r="B3" s="37"/>
      <c r="D3" s="28"/>
      <c r="E3" s="28"/>
      <c r="F3" s="28"/>
      <c r="G3" s="87"/>
      <c r="H3" s="87"/>
      <c r="I3" s="87"/>
      <c r="J3" s="87"/>
      <c r="K3" s="87"/>
    </row>
    <row r="4" spans="1:16" s="24" customFormat="1" ht="21" customHeight="1">
      <c r="A4" s="59"/>
      <c r="B4" s="54"/>
      <c r="C4" s="143" t="str">
        <f>Monday!C4</f>
        <v>OpenSG Communications Group Agenda</v>
      </c>
      <c r="D4" s="144"/>
      <c r="E4" s="144"/>
      <c r="F4" s="145"/>
      <c r="G4" s="58"/>
      <c r="H4" s="58"/>
      <c r="I4" s="58"/>
      <c r="J4" s="58"/>
      <c r="K4" s="58"/>
    </row>
    <row r="5" spans="1:16" s="26" customFormat="1" ht="21" customHeight="1">
      <c r="A5" s="60"/>
      <c r="B5" s="37"/>
      <c r="D5" s="27"/>
      <c r="E5" s="27"/>
      <c r="F5" s="27"/>
    </row>
    <row r="6" spans="1:16" s="25" customFormat="1" ht="21" customHeight="1">
      <c r="A6" s="61"/>
      <c r="B6" s="55"/>
      <c r="C6" s="35">
        <f>Monday!C6+1</f>
        <v>40106</v>
      </c>
      <c r="D6" s="32" t="s">
        <v>3</v>
      </c>
      <c r="E6" s="32" t="s">
        <v>2</v>
      </c>
      <c r="F6" s="32" t="s">
        <v>7</v>
      </c>
      <c r="G6" s="83"/>
      <c r="H6" s="81"/>
      <c r="I6" s="82"/>
      <c r="J6" s="82"/>
      <c r="K6" s="82"/>
      <c r="L6" s="83"/>
      <c r="M6" s="81"/>
      <c r="N6" s="82"/>
      <c r="O6" s="82"/>
      <c r="P6" s="82"/>
    </row>
    <row r="7" spans="1:16" s="1" customFormat="1" ht="15.75">
      <c r="A7" s="61"/>
      <c r="B7" s="55"/>
      <c r="D7" s="4"/>
      <c r="E7" s="4"/>
      <c r="F7" s="8"/>
      <c r="H7" s="80"/>
      <c r="I7" s="80"/>
      <c r="J7" s="80"/>
      <c r="K7" s="80"/>
      <c r="L7" s="80"/>
      <c r="M7" s="80"/>
      <c r="N7" s="80"/>
      <c r="O7" s="80"/>
      <c r="P7" s="80"/>
    </row>
    <row r="8" spans="1:16" s="1" customFormat="1" ht="15.75">
      <c r="A8" s="3"/>
      <c r="B8" s="66"/>
      <c r="C8" s="42" t="s">
        <v>11</v>
      </c>
      <c r="D8" s="43">
        <v>60</v>
      </c>
      <c r="E8" s="158">
        <f>TIME(7,0,0)</f>
        <v>0.29166666666666669</v>
      </c>
      <c r="F8" s="45"/>
      <c r="H8" s="80"/>
      <c r="I8" s="80"/>
      <c r="J8" s="80"/>
      <c r="K8" s="80"/>
      <c r="L8" s="80"/>
      <c r="M8" s="80"/>
      <c r="N8" s="80"/>
      <c r="O8" s="80"/>
      <c r="P8" s="80"/>
    </row>
    <row r="9" spans="1:16" s="1" customFormat="1" ht="15.75">
      <c r="A9" s="3"/>
      <c r="B9" s="66"/>
      <c r="D9" s="4"/>
      <c r="E9" s="4"/>
      <c r="F9" s="8"/>
      <c r="H9" s="80"/>
      <c r="I9" s="80"/>
      <c r="J9" s="80"/>
      <c r="K9" s="80"/>
      <c r="L9" s="80"/>
      <c r="M9" s="80"/>
      <c r="N9" s="80"/>
      <c r="O9" s="80"/>
      <c r="P9" s="80"/>
    </row>
    <row r="10" spans="1:16" s="1" customFormat="1" ht="15" customHeight="1">
      <c r="A10" s="146" t="s">
        <v>18</v>
      </c>
      <c r="B10" s="65"/>
      <c r="C10" s="68" t="s">
        <v>77</v>
      </c>
      <c r="D10" s="147"/>
      <c r="E10" s="147"/>
      <c r="F10" s="148"/>
      <c r="H10" s="75"/>
      <c r="I10" s="72"/>
      <c r="J10" s="73"/>
      <c r="K10" s="76"/>
      <c r="L10" s="80"/>
      <c r="M10" s="75"/>
      <c r="N10" s="72"/>
      <c r="O10" s="73"/>
      <c r="P10" s="76"/>
    </row>
    <row r="11" spans="1:16" s="1" customFormat="1" ht="15.75">
      <c r="A11" s="146"/>
      <c r="B11" s="65"/>
      <c r="C11" s="40" t="s">
        <v>4</v>
      </c>
      <c r="D11" s="46">
        <v>0</v>
      </c>
      <c r="E11" s="47">
        <f>TIME(8,30,0)</f>
        <v>0.35416666666666669</v>
      </c>
      <c r="F11" s="48" t="s">
        <v>11</v>
      </c>
      <c r="H11" s="75"/>
      <c r="I11" s="72"/>
      <c r="J11" s="73"/>
      <c r="K11" s="76"/>
      <c r="L11" s="80"/>
      <c r="M11" s="75"/>
      <c r="N11" s="72"/>
      <c r="O11" s="73"/>
      <c r="P11" s="76"/>
    </row>
    <row r="12" spans="1:16" s="1" customFormat="1" ht="15.75">
      <c r="A12" s="146"/>
      <c r="B12" s="65"/>
      <c r="C12" s="49" t="s">
        <v>77</v>
      </c>
      <c r="D12" s="46">
        <v>90</v>
      </c>
      <c r="E12" s="47">
        <f>E11+TIME(0,D11,0)</f>
        <v>0.35416666666666669</v>
      </c>
      <c r="F12" s="48" t="s">
        <v>11</v>
      </c>
      <c r="H12" s="75"/>
      <c r="I12" s="72"/>
      <c r="J12" s="73"/>
      <c r="K12" s="76"/>
      <c r="L12" s="80"/>
      <c r="M12" s="70"/>
      <c r="N12" s="74"/>
      <c r="O12" s="73"/>
      <c r="P12" s="76"/>
    </row>
    <row r="13" spans="1:16" s="1" customFormat="1" ht="15.75">
      <c r="A13" s="146"/>
      <c r="B13" s="65"/>
      <c r="C13" s="49" t="s">
        <v>5</v>
      </c>
      <c r="D13" s="41">
        <v>0</v>
      </c>
      <c r="E13" s="47">
        <f>E12+TIME(0,D12,0)</f>
        <v>0.41666666666666669</v>
      </c>
      <c r="F13" s="48"/>
      <c r="H13" s="75"/>
      <c r="I13" s="72"/>
      <c r="J13" s="73"/>
      <c r="K13" s="76"/>
      <c r="L13" s="80"/>
      <c r="M13" s="70"/>
      <c r="N13" s="74"/>
      <c r="O13" s="73"/>
      <c r="P13" s="76"/>
    </row>
    <row r="14" spans="1:16" s="1" customFormat="1" ht="15.75">
      <c r="A14" s="61"/>
      <c r="B14" s="55"/>
      <c r="D14" s="4"/>
      <c r="E14" s="4"/>
      <c r="F14" s="8"/>
      <c r="H14" s="80"/>
      <c r="I14" s="80"/>
      <c r="J14" s="80"/>
      <c r="K14" s="80"/>
      <c r="L14" s="80"/>
      <c r="M14" s="80"/>
      <c r="N14" s="80"/>
      <c r="O14" s="80"/>
      <c r="P14" s="80"/>
    </row>
    <row r="15" spans="1:16" s="1" customFormat="1" ht="15.75">
      <c r="A15" s="61"/>
      <c r="B15" s="55"/>
      <c r="C15" s="42" t="s">
        <v>0</v>
      </c>
      <c r="D15" s="43">
        <v>30</v>
      </c>
      <c r="E15" s="44">
        <f>E8+TIME(0,D8,0)+TIME(0,120,0)</f>
        <v>0.41666666666666669</v>
      </c>
      <c r="F15" s="45"/>
      <c r="G15" s="76"/>
      <c r="H15" s="77"/>
      <c r="I15" s="78"/>
      <c r="J15" s="79"/>
      <c r="K15" s="76"/>
      <c r="L15" s="76"/>
      <c r="M15" s="77"/>
      <c r="N15" s="78"/>
      <c r="O15" s="79"/>
      <c r="P15" s="76"/>
    </row>
    <row r="16" spans="1:16" s="1" customFormat="1" ht="15.75">
      <c r="A16" s="61"/>
      <c r="B16" s="55"/>
      <c r="C16" s="7"/>
      <c r="D16" s="5"/>
      <c r="E16" s="6"/>
      <c r="F16" s="8"/>
      <c r="H16" s="80"/>
      <c r="I16" s="80"/>
      <c r="J16" s="80"/>
      <c r="K16" s="80"/>
      <c r="L16" s="80"/>
      <c r="M16" s="80"/>
      <c r="N16" s="80"/>
      <c r="O16" s="80"/>
      <c r="P16" s="80"/>
    </row>
    <row r="17" spans="1:16" s="1" customFormat="1" ht="15" customHeight="1">
      <c r="A17" s="150" t="s">
        <v>8</v>
      </c>
      <c r="B17" s="65"/>
      <c r="C17" s="68" t="s">
        <v>78</v>
      </c>
      <c r="D17" s="147"/>
      <c r="E17" s="147"/>
      <c r="F17" s="148"/>
      <c r="H17" s="75"/>
      <c r="I17" s="72"/>
      <c r="J17" s="73"/>
      <c r="K17" s="76"/>
      <c r="L17" s="80"/>
      <c r="M17" s="75"/>
      <c r="N17" s="72"/>
      <c r="O17" s="73"/>
      <c r="P17" s="76"/>
    </row>
    <row r="18" spans="1:16" s="1" customFormat="1" ht="15.75">
      <c r="A18" s="151"/>
      <c r="B18" s="65"/>
      <c r="C18" s="40" t="s">
        <v>4</v>
      </c>
      <c r="D18" s="46">
        <v>0</v>
      </c>
      <c r="E18" s="47">
        <f>TIME(10,30,0)</f>
        <v>0.4375</v>
      </c>
      <c r="F18" s="48" t="s">
        <v>15</v>
      </c>
      <c r="H18" s="75"/>
      <c r="I18" s="72"/>
      <c r="J18" s="73"/>
      <c r="K18" s="76"/>
      <c r="L18" s="80"/>
      <c r="M18" s="75"/>
      <c r="N18" s="72"/>
      <c r="O18" s="73"/>
      <c r="P18" s="76"/>
    </row>
    <row r="19" spans="1:16" s="1" customFormat="1" ht="31.5">
      <c r="A19" s="151"/>
      <c r="B19" s="65"/>
      <c r="C19" s="159" t="s">
        <v>79</v>
      </c>
      <c r="D19" s="46">
        <v>90</v>
      </c>
      <c r="E19" s="47">
        <f>E18+TIME(0,D18,0)</f>
        <v>0.4375</v>
      </c>
      <c r="F19" s="160" t="s">
        <v>80</v>
      </c>
      <c r="H19" s="75"/>
      <c r="I19" s="72"/>
      <c r="J19" s="73"/>
      <c r="K19" s="76"/>
      <c r="L19" s="80"/>
      <c r="M19" s="70"/>
      <c r="N19" s="74"/>
      <c r="O19" s="73"/>
      <c r="P19" s="76"/>
    </row>
    <row r="20" spans="1:16" s="1" customFormat="1" ht="15.75">
      <c r="A20" s="151"/>
      <c r="B20" s="65"/>
      <c r="C20" s="49" t="s">
        <v>5</v>
      </c>
      <c r="D20" s="41">
        <v>0</v>
      </c>
      <c r="E20" s="47">
        <f>E19+TIME(0,D19,0)</f>
        <v>0.5</v>
      </c>
      <c r="F20" s="48" t="s">
        <v>15</v>
      </c>
      <c r="H20" s="75"/>
      <c r="I20" s="72"/>
      <c r="J20" s="73"/>
      <c r="K20" s="76"/>
      <c r="L20" s="80"/>
      <c r="M20" s="70"/>
      <c r="N20" s="74"/>
      <c r="O20" s="73"/>
      <c r="P20" s="76"/>
    </row>
    <row r="21" spans="1:16" s="1" customFormat="1" ht="15.75" hidden="1">
      <c r="A21" s="151"/>
      <c r="B21" s="57"/>
      <c r="C21" s="70"/>
      <c r="D21" s="89"/>
      <c r="E21" s="90"/>
      <c r="F21" s="91"/>
      <c r="H21" s="70"/>
      <c r="I21" s="72"/>
      <c r="J21" s="73"/>
      <c r="K21" s="76"/>
      <c r="L21" s="80"/>
      <c r="M21" s="70"/>
      <c r="N21" s="72"/>
      <c r="O21" s="73"/>
      <c r="P21" s="76"/>
    </row>
    <row r="22" spans="1:16" s="1" customFormat="1" ht="15" hidden="1">
      <c r="A22" s="151"/>
      <c r="B22" s="57"/>
      <c r="C22" s="92"/>
      <c r="D22" s="89"/>
      <c r="E22" s="90"/>
      <c r="F22" s="91"/>
      <c r="H22" s="75"/>
      <c r="I22" s="72"/>
      <c r="J22" s="73"/>
      <c r="K22" s="76"/>
      <c r="L22" s="80"/>
      <c r="M22" s="75"/>
      <c r="N22" s="72"/>
      <c r="O22" s="73"/>
      <c r="P22" s="76"/>
    </row>
    <row r="23" spans="1:16" s="1" customFormat="1" ht="15" hidden="1">
      <c r="A23" s="151"/>
      <c r="B23" s="57"/>
      <c r="C23" s="92"/>
      <c r="D23" s="89"/>
      <c r="E23" s="90"/>
      <c r="F23" s="91"/>
      <c r="H23" s="75"/>
      <c r="I23" s="72"/>
      <c r="J23" s="73"/>
      <c r="K23" s="76"/>
      <c r="L23" s="80"/>
      <c r="M23" s="75"/>
      <c r="N23" s="72"/>
      <c r="O23" s="73"/>
      <c r="P23" s="76"/>
    </row>
    <row r="24" spans="1:16" s="1" customFormat="1" ht="15.75" hidden="1" customHeight="1">
      <c r="A24" s="152"/>
      <c r="B24" s="57"/>
      <c r="C24" s="93"/>
      <c r="D24" s="94"/>
      <c r="E24" s="90"/>
      <c r="F24" s="94"/>
      <c r="H24" s="75"/>
      <c r="I24" s="72"/>
      <c r="J24" s="73"/>
      <c r="K24" s="76"/>
      <c r="L24" s="80"/>
      <c r="M24" s="80"/>
      <c r="N24" s="80"/>
      <c r="O24" s="80"/>
      <c r="P24" s="80"/>
    </row>
    <row r="25" spans="1:16" s="1" customFormat="1" ht="15.75">
      <c r="A25" s="61"/>
      <c r="B25" s="55"/>
      <c r="C25" s="7"/>
      <c r="D25" s="5"/>
      <c r="E25" s="6"/>
      <c r="F25" s="8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15.75">
      <c r="A26" s="62"/>
      <c r="B26" s="39"/>
      <c r="C26" s="50" t="s">
        <v>1</v>
      </c>
      <c r="D26" s="43">
        <v>60</v>
      </c>
      <c r="E26" s="44">
        <f>E15+TIME(0,D15,0)+TIME(0,90,0)</f>
        <v>0.5</v>
      </c>
      <c r="F26" s="45"/>
      <c r="G26" s="76"/>
      <c r="H26" s="84"/>
      <c r="I26" s="78"/>
      <c r="J26" s="79"/>
      <c r="K26" s="76"/>
      <c r="L26" s="76"/>
      <c r="M26" s="84"/>
      <c r="N26" s="78"/>
      <c r="O26" s="79"/>
      <c r="P26" s="76"/>
    </row>
    <row r="27" spans="1:16" s="1" customFormat="1" ht="15.75">
      <c r="A27" s="62"/>
      <c r="B27" s="39"/>
      <c r="D27" s="5"/>
      <c r="E27" s="6"/>
      <c r="F27" s="8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1" customFormat="1" ht="15" customHeight="1">
      <c r="A28" s="146" t="s">
        <v>9</v>
      </c>
      <c r="B28" s="65"/>
      <c r="C28" s="68" t="s">
        <v>81</v>
      </c>
      <c r="D28" s="147"/>
      <c r="E28" s="147"/>
      <c r="F28" s="148"/>
      <c r="H28" s="75"/>
      <c r="I28" s="72"/>
      <c r="J28" s="73"/>
      <c r="K28" s="76"/>
      <c r="L28" s="80"/>
      <c r="M28" s="75"/>
      <c r="N28" s="72"/>
      <c r="O28" s="73"/>
      <c r="P28" s="76"/>
    </row>
    <row r="29" spans="1:16" s="1" customFormat="1" ht="15.75">
      <c r="A29" s="146"/>
      <c r="B29" s="65"/>
      <c r="C29" s="40" t="s">
        <v>4</v>
      </c>
      <c r="D29" s="46">
        <v>0</v>
      </c>
      <c r="E29" s="47">
        <f>TIME(13,0,0)</f>
        <v>0.54166666666666663</v>
      </c>
      <c r="F29" s="48" t="s">
        <v>15</v>
      </c>
      <c r="H29" s="75"/>
      <c r="I29" s="72"/>
      <c r="J29" s="73"/>
      <c r="K29" s="76"/>
      <c r="L29" s="80"/>
      <c r="M29" s="75"/>
      <c r="N29" s="72"/>
      <c r="O29" s="73"/>
      <c r="P29" s="76"/>
    </row>
    <row r="30" spans="1:16" s="1" customFormat="1" ht="30.75">
      <c r="A30" s="146"/>
      <c r="B30" s="65"/>
      <c r="C30" s="49" t="s">
        <v>84</v>
      </c>
      <c r="D30" s="46">
        <v>60</v>
      </c>
      <c r="E30" s="47">
        <f>E29+TIME(0,D29,0)</f>
        <v>0.54166666666666663</v>
      </c>
      <c r="F30" s="160" t="s">
        <v>86</v>
      </c>
      <c r="H30" s="75"/>
      <c r="I30" s="72"/>
      <c r="J30" s="73"/>
      <c r="K30" s="76"/>
      <c r="L30" s="80"/>
      <c r="M30" s="70"/>
      <c r="N30" s="74"/>
      <c r="O30" s="73"/>
      <c r="P30" s="76"/>
    </row>
    <row r="31" spans="1:16" s="1" customFormat="1" ht="30.75">
      <c r="A31" s="146"/>
      <c r="B31" s="65"/>
      <c r="C31" s="49" t="s">
        <v>85</v>
      </c>
      <c r="D31" s="46">
        <v>60</v>
      </c>
      <c r="E31" s="47">
        <f>E30+TIME(0,D30,0)</f>
        <v>0.58333333333333326</v>
      </c>
      <c r="F31" s="160" t="s">
        <v>86</v>
      </c>
      <c r="H31" s="75"/>
      <c r="I31" s="72"/>
      <c r="J31" s="73"/>
      <c r="K31" s="76"/>
      <c r="L31" s="80"/>
      <c r="M31" s="70"/>
      <c r="N31" s="74"/>
      <c r="O31" s="73"/>
      <c r="P31" s="76"/>
    </row>
    <row r="32" spans="1:16" s="1" customFormat="1" ht="15.75">
      <c r="A32" s="146"/>
      <c r="B32" s="65"/>
      <c r="C32" s="40" t="s">
        <v>5</v>
      </c>
      <c r="D32" s="41">
        <v>0</v>
      </c>
      <c r="E32" s="47">
        <f>E31+TIME(0,D31,0)</f>
        <v>0.62499999999999989</v>
      </c>
      <c r="F32" s="48" t="s">
        <v>15</v>
      </c>
      <c r="H32" s="80"/>
      <c r="I32" s="80"/>
      <c r="J32" s="80"/>
      <c r="K32" s="80"/>
      <c r="L32" s="80"/>
      <c r="M32" s="80"/>
      <c r="N32" s="80"/>
      <c r="O32" s="80"/>
      <c r="P32" s="80"/>
    </row>
    <row r="33" spans="1:16" s="1" customFormat="1" ht="15.75" hidden="1" customHeight="1">
      <c r="A33" s="146"/>
      <c r="B33" s="57"/>
      <c r="C33" s="70"/>
      <c r="D33" s="72"/>
      <c r="E33" s="73"/>
      <c r="F33" s="76"/>
      <c r="G33" s="80"/>
      <c r="H33" s="70"/>
      <c r="I33" s="74"/>
      <c r="J33" s="73"/>
      <c r="K33" s="74"/>
      <c r="L33" s="80"/>
      <c r="M33" s="70"/>
      <c r="N33" s="74"/>
      <c r="O33" s="73"/>
      <c r="P33" s="74"/>
    </row>
    <row r="34" spans="1:16" s="1" customFormat="1" ht="15.75" hidden="1" customHeight="1">
      <c r="A34" s="146"/>
      <c r="B34" s="57"/>
      <c r="C34" s="75"/>
      <c r="D34" s="72"/>
      <c r="E34" s="73"/>
      <c r="F34" s="76"/>
      <c r="G34" s="80"/>
      <c r="H34" s="70"/>
      <c r="I34" s="74"/>
      <c r="J34" s="73"/>
      <c r="K34" s="74"/>
      <c r="L34" s="80"/>
      <c r="M34" s="70"/>
      <c r="N34" s="74"/>
      <c r="O34" s="73"/>
      <c r="P34" s="74"/>
    </row>
    <row r="35" spans="1:16" s="1" customFormat="1" ht="15.75" hidden="1" customHeight="1">
      <c r="A35" s="146"/>
      <c r="B35" s="57"/>
      <c r="C35" s="75"/>
      <c r="D35" s="72"/>
      <c r="E35" s="73"/>
      <c r="F35" s="76"/>
      <c r="G35" s="80"/>
      <c r="H35" s="70"/>
      <c r="I35" s="74"/>
      <c r="J35" s="73"/>
      <c r="K35" s="74"/>
      <c r="L35" s="80"/>
      <c r="M35" s="70"/>
      <c r="N35" s="74"/>
      <c r="O35" s="73"/>
      <c r="P35" s="74"/>
    </row>
    <row r="36" spans="1:16" s="1" customFormat="1" ht="15.75" hidden="1" customHeight="1">
      <c r="A36" s="146"/>
      <c r="B36" s="57"/>
      <c r="C36" s="70"/>
      <c r="D36" s="74"/>
      <c r="E36" s="73"/>
      <c r="F36" s="74"/>
      <c r="G36" s="80"/>
      <c r="H36" s="70"/>
      <c r="I36" s="74"/>
      <c r="J36" s="73"/>
      <c r="K36" s="74"/>
      <c r="L36" s="80"/>
      <c r="M36" s="70"/>
      <c r="N36" s="74"/>
      <c r="O36" s="73"/>
      <c r="P36" s="74"/>
    </row>
    <row r="37" spans="1:16" s="1" customFormat="1" ht="15.75">
      <c r="A37" s="36"/>
      <c r="B37" s="55"/>
      <c r="C37" s="18"/>
      <c r="D37" s="5"/>
      <c r="E37" s="6"/>
      <c r="F37" s="8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1" customFormat="1" ht="15.75">
      <c r="A38" s="36"/>
      <c r="B38" s="55"/>
      <c r="C38" s="51" t="s">
        <v>0</v>
      </c>
      <c r="D38" s="52">
        <v>30</v>
      </c>
      <c r="E38" s="44">
        <f>E26+TIME(0,D26,0)+TIME(0,120,0)</f>
        <v>0.625</v>
      </c>
      <c r="F38" s="45"/>
      <c r="G38" s="76"/>
      <c r="H38" s="77"/>
      <c r="I38" s="85"/>
      <c r="J38" s="79"/>
      <c r="K38" s="76"/>
      <c r="L38" s="76"/>
      <c r="M38" s="77"/>
      <c r="N38" s="85"/>
      <c r="O38" s="79"/>
      <c r="P38" s="76"/>
    </row>
    <row r="39" spans="1:16" s="1" customFormat="1" ht="15.75">
      <c r="A39" s="62"/>
      <c r="B39" s="39"/>
      <c r="D39" s="5"/>
      <c r="E39" s="6"/>
      <c r="F39" s="8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1" customFormat="1" ht="15" customHeight="1">
      <c r="A40" s="146" t="s">
        <v>19</v>
      </c>
      <c r="B40" s="65"/>
      <c r="C40" s="68" t="s">
        <v>87</v>
      </c>
      <c r="D40" s="147"/>
      <c r="E40" s="147"/>
      <c r="F40" s="148"/>
      <c r="H40" s="75"/>
      <c r="I40" s="72"/>
      <c r="J40" s="73"/>
      <c r="K40" s="76"/>
      <c r="L40" s="80"/>
      <c r="M40" s="75"/>
      <c r="N40" s="72"/>
      <c r="O40" s="73"/>
      <c r="P40" s="76"/>
    </row>
    <row r="41" spans="1:16" s="1" customFormat="1" ht="15.75">
      <c r="A41" s="146"/>
      <c r="B41" s="65"/>
      <c r="C41" s="40" t="s">
        <v>4</v>
      </c>
      <c r="D41" s="46">
        <v>0</v>
      </c>
      <c r="E41" s="47">
        <f>TIME(15,30,0)</f>
        <v>0.64583333333333337</v>
      </c>
      <c r="F41" s="48" t="s">
        <v>15</v>
      </c>
      <c r="H41" s="75"/>
      <c r="I41" s="72"/>
      <c r="J41" s="73"/>
      <c r="K41" s="76"/>
      <c r="L41" s="80"/>
      <c r="M41" s="75"/>
      <c r="N41" s="72"/>
      <c r="O41" s="73"/>
      <c r="P41" s="76"/>
    </row>
    <row r="42" spans="1:16" s="1" customFormat="1" ht="15.75">
      <c r="A42" s="146"/>
      <c r="B42" s="65"/>
      <c r="C42" s="49" t="s">
        <v>89</v>
      </c>
      <c r="D42" s="46">
        <v>60</v>
      </c>
      <c r="E42" s="47">
        <f>E41+TIME(0,D41,0)</f>
        <v>0.64583333333333337</v>
      </c>
      <c r="F42" s="48" t="s">
        <v>76</v>
      </c>
      <c r="H42" s="75"/>
      <c r="I42" s="72"/>
      <c r="J42" s="73"/>
      <c r="K42" s="76"/>
      <c r="L42" s="80"/>
      <c r="M42" s="70"/>
      <c r="N42" s="74"/>
      <c r="O42" s="73"/>
      <c r="P42" s="76"/>
    </row>
    <row r="43" spans="1:16" s="1" customFormat="1" ht="15.75">
      <c r="A43" s="146"/>
      <c r="B43" s="65"/>
      <c r="C43" s="49" t="s">
        <v>90</v>
      </c>
      <c r="D43" s="46">
        <v>60</v>
      </c>
      <c r="E43" s="47">
        <f>E42+TIME(0,D42,0)</f>
        <v>0.6875</v>
      </c>
      <c r="F43" s="48" t="s">
        <v>15</v>
      </c>
      <c r="H43" s="75"/>
      <c r="I43" s="72"/>
      <c r="J43" s="73"/>
      <c r="K43" s="76"/>
      <c r="L43" s="80"/>
      <c r="M43" s="70"/>
      <c r="N43" s="74"/>
      <c r="O43" s="73"/>
      <c r="P43" s="76"/>
    </row>
    <row r="44" spans="1:16" s="1" customFormat="1" ht="15.75">
      <c r="A44" s="146"/>
      <c r="B44" s="65"/>
      <c r="C44" s="40" t="s">
        <v>5</v>
      </c>
      <c r="D44" s="41">
        <v>0</v>
      </c>
      <c r="E44" s="47">
        <f>E43+TIME(0,D43,0)</f>
        <v>0.72916666666666663</v>
      </c>
      <c r="F44" s="48" t="s">
        <v>15</v>
      </c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2.25" customHeight="1">
      <c r="A45" s="146"/>
      <c r="B45"/>
      <c r="C45" s="2"/>
      <c r="F45"/>
    </row>
    <row r="46" spans="1:16" ht="15.75" hidden="1">
      <c r="A46" s="146"/>
      <c r="B46" s="39"/>
      <c r="C46" s="50" t="s">
        <v>20</v>
      </c>
      <c r="D46" s="43" t="s">
        <v>11</v>
      </c>
      <c r="E46" s="44">
        <f>E35+TIME(0,D35,0)+TIME(0,120,0)</f>
        <v>8.3333333333333329E-2</v>
      </c>
      <c r="F46" s="45"/>
      <c r="G46" s="76"/>
      <c r="H46" s="84"/>
      <c r="I46" s="78"/>
      <c r="J46" s="79"/>
      <c r="K46" s="76"/>
      <c r="L46" s="76"/>
      <c r="M46" s="84"/>
      <c r="N46" s="78"/>
      <c r="O46" s="79"/>
      <c r="P46" s="76"/>
    </row>
    <row r="47" spans="1:16" ht="15.75" hidden="1" customHeight="1">
      <c r="A47" s="146"/>
      <c r="B47" s="9"/>
      <c r="D47"/>
      <c r="F47"/>
    </row>
    <row r="48" spans="1:16" hidden="1">
      <c r="A48" s="146"/>
      <c r="B48"/>
      <c r="C48" s="2"/>
      <c r="F48"/>
    </row>
    <row r="50" spans="1:16" s="1" customFormat="1" ht="15.75">
      <c r="A50" s="36"/>
      <c r="B50" s="55"/>
      <c r="C50" s="51" t="s">
        <v>20</v>
      </c>
      <c r="D50" s="52" t="s">
        <v>11</v>
      </c>
      <c r="E50" s="44">
        <f>E38+TIME(0,D38,0)+TIME(0,120,0)</f>
        <v>0.72916666666666674</v>
      </c>
      <c r="F50" s="45"/>
      <c r="G50" s="76"/>
      <c r="H50" s="77"/>
      <c r="I50" s="85"/>
      <c r="J50" s="79"/>
      <c r="K50" s="76"/>
      <c r="L50" s="76"/>
      <c r="M50" s="77"/>
      <c r="N50" s="85"/>
      <c r="O50" s="79"/>
      <c r="P50" s="76"/>
    </row>
  </sheetData>
  <mergeCells count="12">
    <mergeCell ref="A40:A48"/>
    <mergeCell ref="D40:F40"/>
    <mergeCell ref="C1:F1"/>
    <mergeCell ref="C2:F2"/>
    <mergeCell ref="A1:A2"/>
    <mergeCell ref="C4:F4"/>
    <mergeCell ref="A28:A36"/>
    <mergeCell ref="D28:F28"/>
    <mergeCell ref="A10:A13"/>
    <mergeCell ref="D10:F10"/>
    <mergeCell ref="A17:A24"/>
    <mergeCell ref="D17:F17"/>
  </mergeCells>
  <phoneticPr fontId="0" type="noConversion"/>
  <pageMargins left="0.75" right="0.75" top="1" bottom="1" header="0.5" footer="0.5"/>
  <pageSetup scale="3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P30"/>
  <sheetViews>
    <sheetView showGridLines="0" zoomScale="9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C32" sqref="C32"/>
    </sheetView>
  </sheetViews>
  <sheetFormatPr defaultRowHeight="12.75"/>
  <cols>
    <col min="1" max="1" width="5.7109375" style="38" customWidth="1"/>
    <col min="2" max="2" width="2.7109375" style="54" customWidth="1"/>
    <col min="3" max="3" width="60.7109375" customWidth="1"/>
    <col min="4" max="6" width="12.7109375" style="2" customWidth="1"/>
    <col min="7" max="7" width="2.140625" customWidth="1"/>
    <col min="8" max="8" width="40.7109375" customWidth="1"/>
    <col min="9" max="11" width="12.7109375" customWidth="1"/>
    <col min="12" max="12" width="2.140625" customWidth="1"/>
    <col min="13" max="13" width="40.7109375" customWidth="1"/>
    <col min="14" max="16" width="12.7109375" customWidth="1"/>
  </cols>
  <sheetData>
    <row r="1" spans="1:16" s="31" customFormat="1" ht="20.25" customHeight="1">
      <c r="A1" s="149" t="str">
        <f>RevisionNumber</f>
        <v>R0</v>
      </c>
      <c r="B1" s="56"/>
      <c r="C1" s="137" t="str">
        <f>MeetingDesignation</f>
        <v>OpenSG Members Meeting, October 19th-22nd, 2009</v>
      </c>
      <c r="D1" s="138"/>
      <c r="E1" s="138"/>
      <c r="F1" s="139"/>
      <c r="G1" s="88"/>
      <c r="H1" s="88"/>
      <c r="I1" s="88"/>
      <c r="J1" s="88"/>
      <c r="K1" s="88"/>
    </row>
    <row r="2" spans="1:16" s="31" customFormat="1" ht="20.25" customHeight="1">
      <c r="A2" s="149"/>
      <c r="B2" s="56"/>
      <c r="C2" s="140" t="str">
        <f>MeetingLocation</f>
        <v xml:space="preserve">Knoxville, Tennessee </v>
      </c>
      <c r="D2" s="141"/>
      <c r="E2" s="141"/>
      <c r="F2" s="142"/>
      <c r="G2" s="88"/>
      <c r="H2" s="88"/>
      <c r="I2" s="88"/>
      <c r="J2" s="88"/>
      <c r="K2" s="88"/>
    </row>
    <row r="3" spans="1:16" s="23" customFormat="1" ht="21" customHeight="1">
      <c r="A3" s="58"/>
      <c r="B3" s="37"/>
      <c r="D3" s="28"/>
      <c r="E3" s="28"/>
      <c r="F3" s="28"/>
      <c r="G3" s="87"/>
      <c r="H3" s="87"/>
      <c r="I3" s="87"/>
      <c r="J3" s="87"/>
      <c r="K3" s="87"/>
    </row>
    <row r="4" spans="1:16" s="24" customFormat="1" ht="21" customHeight="1">
      <c r="A4" s="59"/>
      <c r="B4" s="54"/>
      <c r="C4" s="143" t="str">
        <f>Monday!C4</f>
        <v>OpenSG Communications Group Agenda</v>
      </c>
      <c r="D4" s="144"/>
      <c r="E4" s="144"/>
      <c r="F4" s="145"/>
      <c r="G4" s="58"/>
      <c r="H4" s="58"/>
      <c r="I4" s="58"/>
      <c r="J4" s="58"/>
      <c r="K4" s="58"/>
    </row>
    <row r="5" spans="1:16" s="26" customFormat="1" ht="21" customHeight="1">
      <c r="A5" s="60"/>
      <c r="B5" s="37"/>
      <c r="D5" s="27"/>
      <c r="E5" s="27"/>
      <c r="F5" s="27"/>
    </row>
    <row r="6" spans="1:16" s="25" customFormat="1" ht="21" customHeight="1">
      <c r="A6" s="61"/>
      <c r="B6" s="55"/>
      <c r="C6" s="35">
        <f>Tuesday!C6+1</f>
        <v>40107</v>
      </c>
      <c r="D6" s="32" t="s">
        <v>3</v>
      </c>
      <c r="E6" s="32" t="s">
        <v>2</v>
      </c>
      <c r="F6" s="32" t="s">
        <v>7</v>
      </c>
      <c r="G6" s="83"/>
      <c r="H6" s="81"/>
      <c r="I6" s="82"/>
      <c r="J6" s="82"/>
      <c r="K6" s="82"/>
      <c r="L6" s="83"/>
      <c r="M6" s="81"/>
      <c r="N6" s="82"/>
      <c r="O6" s="82"/>
      <c r="P6" s="82"/>
    </row>
    <row r="7" spans="1:16" s="1" customFormat="1" ht="15.75">
      <c r="A7" s="61"/>
      <c r="B7" s="55"/>
      <c r="D7" s="4"/>
      <c r="E7" s="4"/>
      <c r="F7" s="8"/>
      <c r="H7" s="80"/>
      <c r="I7" s="80"/>
      <c r="J7" s="80"/>
      <c r="K7" s="80"/>
      <c r="L7" s="80"/>
      <c r="M7" s="80"/>
      <c r="N7" s="80"/>
      <c r="O7" s="80"/>
      <c r="P7" s="80"/>
    </row>
    <row r="8" spans="1:16" s="1" customFormat="1" ht="15.75">
      <c r="A8" s="3"/>
      <c r="B8" s="66"/>
      <c r="C8" s="42" t="s">
        <v>13</v>
      </c>
      <c r="D8" s="43">
        <v>60</v>
      </c>
      <c r="E8" s="44">
        <f>TIME(7,0,0)</f>
        <v>0.29166666666666669</v>
      </c>
      <c r="F8" s="45"/>
      <c r="H8" s="80"/>
      <c r="I8" s="80"/>
      <c r="J8" s="80"/>
      <c r="K8" s="80"/>
      <c r="L8" s="80"/>
      <c r="M8" s="80"/>
      <c r="N8" s="80"/>
      <c r="O8" s="80"/>
      <c r="P8" s="80"/>
    </row>
    <row r="9" spans="1:16" s="1" customFormat="1" ht="15.75">
      <c r="A9" s="3"/>
      <c r="B9" s="66"/>
      <c r="D9" s="4"/>
      <c r="E9" s="4"/>
      <c r="F9" s="8"/>
      <c r="H9" s="80"/>
      <c r="I9" s="80"/>
      <c r="J9" s="80"/>
      <c r="K9" s="80"/>
      <c r="L9" s="80"/>
      <c r="M9" s="80"/>
      <c r="N9" s="80"/>
      <c r="O9" s="80"/>
      <c r="P9" s="80"/>
    </row>
    <row r="10" spans="1:16" s="1" customFormat="1" ht="15" customHeight="1">
      <c r="A10" s="146" t="s">
        <v>91</v>
      </c>
      <c r="B10" s="65"/>
      <c r="C10" s="68" t="s">
        <v>88</v>
      </c>
      <c r="D10" s="147"/>
      <c r="E10" s="147"/>
      <c r="F10" s="148"/>
      <c r="H10" s="75"/>
      <c r="I10" s="72"/>
      <c r="J10" s="73"/>
      <c r="K10" s="76"/>
      <c r="L10" s="80"/>
      <c r="M10" s="75"/>
      <c r="N10" s="72"/>
      <c r="O10" s="73"/>
      <c r="P10" s="76"/>
    </row>
    <row r="11" spans="1:16" s="1" customFormat="1" ht="15.75">
      <c r="A11" s="146"/>
      <c r="B11" s="65"/>
      <c r="C11" s="40" t="s">
        <v>4</v>
      </c>
      <c r="D11" s="46">
        <v>0</v>
      </c>
      <c r="E11" s="47">
        <f>TIME(8,0,0)</f>
        <v>0.33333333333333331</v>
      </c>
      <c r="F11" s="48" t="s">
        <v>76</v>
      </c>
      <c r="H11" s="75"/>
      <c r="I11" s="72"/>
      <c r="J11" s="73"/>
      <c r="K11" s="76"/>
      <c r="L11" s="80"/>
      <c r="M11" s="75"/>
      <c r="N11" s="72"/>
      <c r="O11" s="73"/>
      <c r="P11" s="76"/>
    </row>
    <row r="12" spans="1:16" s="1" customFormat="1" ht="15.75">
      <c r="A12" s="146"/>
      <c r="B12" s="65"/>
      <c r="C12" s="49" t="s">
        <v>88</v>
      </c>
      <c r="D12" s="46">
        <v>240</v>
      </c>
      <c r="E12" s="47">
        <f>E11+TIME(0,D11,0)</f>
        <v>0.33333333333333331</v>
      </c>
      <c r="F12" s="48" t="s">
        <v>76</v>
      </c>
      <c r="H12" s="75"/>
      <c r="I12" s="72"/>
      <c r="J12" s="73"/>
      <c r="K12" s="76"/>
      <c r="L12" s="80"/>
      <c r="M12" s="70"/>
      <c r="N12" s="74"/>
      <c r="O12" s="73"/>
      <c r="P12" s="76"/>
    </row>
    <row r="13" spans="1:16" s="1" customFormat="1" ht="15.75">
      <c r="A13" s="146"/>
      <c r="B13" s="65"/>
      <c r="C13" s="49" t="s">
        <v>5</v>
      </c>
      <c r="D13" s="41">
        <v>0</v>
      </c>
      <c r="E13" s="47">
        <f>E12+TIME(0,D12,0)</f>
        <v>0.5</v>
      </c>
      <c r="F13" s="48" t="s">
        <v>76</v>
      </c>
      <c r="H13" s="75"/>
      <c r="I13" s="72"/>
      <c r="J13" s="73"/>
      <c r="K13" s="76"/>
      <c r="L13" s="80"/>
      <c r="M13" s="70"/>
      <c r="N13" s="74"/>
      <c r="O13" s="73"/>
      <c r="P13" s="76"/>
    </row>
    <row r="14" spans="1:16" s="1" customFormat="1" ht="15.75">
      <c r="A14" s="3"/>
      <c r="B14" s="66"/>
      <c r="D14" s="4"/>
      <c r="E14" s="4"/>
      <c r="F14" s="8"/>
      <c r="H14" s="80"/>
      <c r="I14" s="80"/>
      <c r="J14" s="80"/>
      <c r="K14" s="80"/>
      <c r="L14" s="80"/>
      <c r="M14" s="80"/>
      <c r="N14" s="80"/>
      <c r="O14" s="80"/>
      <c r="P14" s="80"/>
    </row>
    <row r="15" spans="1:16" s="1" customFormat="1" ht="15.75">
      <c r="A15" s="61"/>
      <c r="B15" s="55"/>
      <c r="C15" s="42" t="s">
        <v>1</v>
      </c>
      <c r="D15" s="43">
        <v>60</v>
      </c>
      <c r="E15" s="44">
        <f>E8+TIME(0,D8,0)+TIME(0,240,0)</f>
        <v>0.5</v>
      </c>
      <c r="F15" s="45"/>
      <c r="G15" s="76"/>
      <c r="H15" s="77"/>
      <c r="I15" s="78"/>
      <c r="J15" s="79"/>
      <c r="K15" s="76"/>
      <c r="L15" s="76"/>
      <c r="M15" s="77"/>
      <c r="N15" s="78"/>
      <c r="O15" s="79"/>
      <c r="P15" s="76"/>
    </row>
    <row r="16" spans="1:16" s="1" customFormat="1" ht="15.75">
      <c r="A16" s="61"/>
      <c r="B16" s="55"/>
      <c r="C16" s="7"/>
      <c r="D16" s="5"/>
      <c r="E16" s="6"/>
      <c r="F16" s="8"/>
      <c r="H16" s="80"/>
      <c r="I16" s="80"/>
      <c r="J16" s="80"/>
      <c r="K16" s="80"/>
      <c r="L16" s="80"/>
      <c r="M16" s="80"/>
      <c r="N16" s="80"/>
      <c r="O16" s="80"/>
      <c r="P16" s="80"/>
    </row>
    <row r="17" spans="1:16" s="1" customFormat="1" ht="15" customHeight="1">
      <c r="A17" s="156" t="s">
        <v>9</v>
      </c>
      <c r="B17" s="65"/>
      <c r="C17" s="68" t="s">
        <v>17</v>
      </c>
      <c r="D17" s="147"/>
      <c r="E17" s="147"/>
      <c r="F17" s="148"/>
      <c r="H17" s="75"/>
      <c r="I17" s="72"/>
      <c r="J17" s="73"/>
      <c r="K17" s="76"/>
      <c r="L17" s="80"/>
      <c r="M17" s="75"/>
      <c r="N17" s="72"/>
      <c r="O17" s="73"/>
      <c r="P17" s="76"/>
    </row>
    <row r="18" spans="1:16" s="1" customFormat="1" ht="15.75">
      <c r="A18" s="154"/>
      <c r="B18" s="65"/>
      <c r="C18" s="40" t="s">
        <v>11</v>
      </c>
      <c r="D18" s="46">
        <v>0</v>
      </c>
      <c r="E18" s="47">
        <f>TIME(13,0,0)</f>
        <v>0.54166666666666663</v>
      </c>
      <c r="F18" s="48" t="s">
        <v>11</v>
      </c>
      <c r="H18" s="75"/>
      <c r="I18" s="72"/>
      <c r="J18" s="73"/>
      <c r="K18" s="76"/>
      <c r="L18" s="80"/>
      <c r="M18" s="75"/>
      <c r="N18" s="72"/>
      <c r="O18" s="73"/>
      <c r="P18" s="76"/>
    </row>
    <row r="19" spans="1:16" s="1" customFormat="1" ht="15.75">
      <c r="A19" s="154"/>
      <c r="B19" s="65"/>
      <c r="C19" s="49" t="s">
        <v>17</v>
      </c>
      <c r="D19" s="46">
        <v>120</v>
      </c>
      <c r="E19" s="47">
        <f>E18+TIME(0,D18,0)</f>
        <v>0.54166666666666663</v>
      </c>
      <c r="F19" s="48" t="s">
        <v>11</v>
      </c>
      <c r="H19" s="75"/>
      <c r="I19" s="72"/>
      <c r="J19" s="73"/>
      <c r="K19" s="76"/>
      <c r="L19" s="80"/>
      <c r="M19" s="70"/>
      <c r="N19" s="74"/>
      <c r="O19" s="73"/>
      <c r="P19" s="76"/>
    </row>
    <row r="20" spans="1:16" s="1" customFormat="1" ht="15.75">
      <c r="A20" s="154"/>
      <c r="B20" s="65"/>
      <c r="C20" s="49"/>
      <c r="D20" s="41">
        <v>0</v>
      </c>
      <c r="E20" s="47">
        <f>E19+TIME(0,D19,0)</f>
        <v>0.625</v>
      </c>
      <c r="F20" s="48"/>
      <c r="H20" s="75"/>
      <c r="I20" s="72"/>
      <c r="J20" s="73"/>
      <c r="K20" s="76"/>
      <c r="L20" s="80"/>
      <c r="M20" s="70"/>
      <c r="N20" s="74"/>
      <c r="O20" s="73"/>
      <c r="P20" s="76"/>
    </row>
    <row r="21" spans="1:16" s="1" customFormat="1" ht="15.75">
      <c r="A21" s="61"/>
      <c r="B21" s="55"/>
      <c r="C21" s="7"/>
      <c r="D21" s="5"/>
      <c r="E21" s="6"/>
      <c r="F21" s="8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15.75">
      <c r="A22" s="62"/>
      <c r="B22" s="39"/>
      <c r="C22" s="50" t="s">
        <v>1</v>
      </c>
      <c r="D22" s="43">
        <v>60</v>
      </c>
      <c r="E22" s="44">
        <f>E15+TIME(0,D15,0)+TIME(0,120,0)</f>
        <v>0.625</v>
      </c>
      <c r="F22" s="45"/>
      <c r="G22" s="76"/>
      <c r="H22" s="84"/>
      <c r="I22" s="78"/>
      <c r="J22" s="79"/>
      <c r="K22" s="76"/>
      <c r="L22" s="76"/>
      <c r="M22" s="84"/>
      <c r="N22" s="78"/>
      <c r="O22" s="79"/>
      <c r="P22" s="76"/>
    </row>
    <row r="23" spans="1:16" s="1" customFormat="1" ht="15.75">
      <c r="A23" s="61"/>
      <c r="B23" s="55"/>
      <c r="C23" s="7"/>
      <c r="D23" s="5"/>
      <c r="E23" s="6"/>
      <c r="F23" s="8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1" customFormat="1" ht="15" customHeight="1">
      <c r="A24" s="153" t="s">
        <v>19</v>
      </c>
      <c r="B24" s="65"/>
      <c r="C24" s="68" t="s">
        <v>92</v>
      </c>
      <c r="D24" s="147"/>
      <c r="E24" s="147"/>
      <c r="F24" s="148"/>
      <c r="H24" s="75"/>
      <c r="I24" s="72"/>
      <c r="J24" s="73"/>
      <c r="K24" s="76"/>
      <c r="L24" s="80"/>
      <c r="M24" s="75"/>
      <c r="N24" s="72"/>
      <c r="O24" s="73"/>
      <c r="P24" s="76"/>
    </row>
    <row r="25" spans="1:16" s="1" customFormat="1" ht="30.75">
      <c r="A25" s="154"/>
      <c r="B25" s="65"/>
      <c r="C25" s="40" t="s">
        <v>4</v>
      </c>
      <c r="D25" s="46">
        <v>0</v>
      </c>
      <c r="E25" s="47">
        <f>TIME(16,30,0)</f>
        <v>0.6875</v>
      </c>
      <c r="F25" s="160" t="s">
        <v>93</v>
      </c>
      <c r="H25" s="75"/>
      <c r="I25" s="72"/>
      <c r="J25" s="73"/>
      <c r="K25" s="76"/>
      <c r="L25" s="80"/>
      <c r="M25" s="75"/>
      <c r="N25" s="72"/>
      <c r="O25" s="73"/>
      <c r="P25" s="76"/>
    </row>
    <row r="26" spans="1:16" s="1" customFormat="1" ht="30.75">
      <c r="A26" s="154"/>
      <c r="B26" s="65"/>
      <c r="C26" s="49" t="s">
        <v>92</v>
      </c>
      <c r="D26" s="46">
        <v>60</v>
      </c>
      <c r="E26" s="47">
        <f>E25+TIME(0,D25,0)</f>
        <v>0.6875</v>
      </c>
      <c r="F26" s="160" t="s">
        <v>93</v>
      </c>
      <c r="H26" s="75"/>
      <c r="I26" s="72"/>
      <c r="J26" s="73"/>
      <c r="K26" s="76"/>
      <c r="L26" s="80"/>
      <c r="M26" s="70"/>
      <c r="N26" s="74"/>
      <c r="O26" s="73"/>
      <c r="P26" s="76"/>
    </row>
    <row r="27" spans="1:16" s="1" customFormat="1" ht="30.75">
      <c r="A27" s="155"/>
      <c r="B27" s="65"/>
      <c r="C27" s="40" t="s">
        <v>6</v>
      </c>
      <c r="D27" s="41">
        <v>0</v>
      </c>
      <c r="E27" s="47">
        <f>E26+TIME(0,D26,0)</f>
        <v>0.72916666666666663</v>
      </c>
      <c r="F27" s="160" t="s">
        <v>93</v>
      </c>
      <c r="H27" s="80"/>
      <c r="I27" s="80"/>
      <c r="J27" s="80"/>
      <c r="K27" s="80"/>
      <c r="L27" s="80"/>
      <c r="M27" s="80"/>
      <c r="N27" s="80"/>
      <c r="O27" s="80"/>
      <c r="P27" s="80"/>
    </row>
    <row r="28" spans="1:16" s="1" customFormat="1" ht="15.75">
      <c r="A28" s="61"/>
      <c r="B28" s="55"/>
      <c r="C28" s="7"/>
      <c r="D28" s="5"/>
      <c r="E28" s="6"/>
      <c r="F28" s="8"/>
      <c r="H28" s="80"/>
      <c r="I28" s="80"/>
      <c r="J28" s="80"/>
      <c r="K28" s="80"/>
      <c r="L28" s="80"/>
      <c r="M28" s="80"/>
      <c r="N28" s="80"/>
      <c r="O28" s="80"/>
      <c r="P28" s="80"/>
    </row>
    <row r="29" spans="1:16" ht="15.75" customHeight="1">
      <c r="C29" s="50" t="s">
        <v>10</v>
      </c>
      <c r="D29" s="43">
        <v>0</v>
      </c>
      <c r="E29" s="158">
        <f>E27+TIME(0,D27,0)</f>
        <v>0.72916666666666663</v>
      </c>
      <c r="F29" s="53"/>
      <c r="G29" s="86"/>
      <c r="H29" s="84"/>
      <c r="I29" s="78"/>
      <c r="J29" s="79"/>
      <c r="K29" s="86"/>
      <c r="L29" s="86"/>
      <c r="M29" s="84"/>
      <c r="N29" s="78"/>
      <c r="O29" s="79"/>
      <c r="P29" s="86"/>
    </row>
    <row r="30" spans="1:16" ht="15.75" customHeight="1">
      <c r="C30" s="9"/>
      <c r="D30"/>
      <c r="E30"/>
    </row>
  </sheetData>
  <mergeCells count="10">
    <mergeCell ref="D24:F24"/>
    <mergeCell ref="A24:A27"/>
    <mergeCell ref="C1:F1"/>
    <mergeCell ref="C2:F2"/>
    <mergeCell ref="A1:A2"/>
    <mergeCell ref="C4:F4"/>
    <mergeCell ref="A10:A13"/>
    <mergeCell ref="D10:F10"/>
    <mergeCell ref="D17:F17"/>
    <mergeCell ref="A17:A20"/>
  </mergeCells>
  <phoneticPr fontId="0" type="noConversion"/>
  <pageMargins left="0.75" right="0.75" top="1" bottom="1" header="0.5" footer="0.5"/>
  <pageSetup scale="3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P41"/>
  <sheetViews>
    <sheetView showGridLines="0" zoomScale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1" sqref="H11"/>
    </sheetView>
  </sheetViews>
  <sheetFormatPr defaultRowHeight="12.75"/>
  <cols>
    <col min="1" max="1" width="5.7109375" style="38" customWidth="1"/>
    <col min="2" max="2" width="2.7109375" style="54" customWidth="1"/>
    <col min="3" max="3" width="60.7109375" customWidth="1"/>
    <col min="4" max="6" width="12.7109375" style="2" customWidth="1"/>
    <col min="7" max="7" width="2.140625" customWidth="1"/>
    <col min="8" max="8" width="40.7109375" customWidth="1"/>
    <col min="9" max="11" width="12.7109375" customWidth="1"/>
    <col min="12" max="12" width="2.140625" customWidth="1"/>
    <col min="13" max="13" width="40.7109375" customWidth="1"/>
    <col min="14" max="16" width="12.7109375" customWidth="1"/>
  </cols>
  <sheetData>
    <row r="1" spans="1:16" s="31" customFormat="1" ht="20.25" customHeight="1">
      <c r="A1" s="149" t="str">
        <f>RevisionNumber</f>
        <v>R0</v>
      </c>
      <c r="B1" s="56"/>
      <c r="C1" s="137" t="str">
        <f>MeetingDesignation</f>
        <v>OpenSG Members Meeting, October 19th-22nd, 2009</v>
      </c>
      <c r="D1" s="138"/>
      <c r="E1" s="138"/>
      <c r="F1" s="139"/>
      <c r="G1" s="88"/>
      <c r="H1" s="88"/>
      <c r="I1" s="88"/>
      <c r="J1" s="88"/>
      <c r="K1" s="88"/>
    </row>
    <row r="2" spans="1:16" s="31" customFormat="1" ht="20.25" customHeight="1">
      <c r="A2" s="149"/>
      <c r="B2" s="56"/>
      <c r="C2" s="140" t="str">
        <f>MeetingLocation</f>
        <v xml:space="preserve">Knoxville, Tennessee </v>
      </c>
      <c r="D2" s="141"/>
      <c r="E2" s="141"/>
      <c r="F2" s="142"/>
      <c r="G2" s="88"/>
      <c r="H2" s="88"/>
      <c r="I2" s="88"/>
      <c r="J2" s="88"/>
      <c r="K2" s="88"/>
    </row>
    <row r="3" spans="1:16" s="23" customFormat="1" ht="21" customHeight="1">
      <c r="A3" s="58"/>
      <c r="B3" s="37"/>
      <c r="D3" s="28"/>
      <c r="E3" s="28"/>
      <c r="F3" s="28"/>
      <c r="G3" s="87"/>
      <c r="H3" s="87"/>
      <c r="I3" s="87"/>
      <c r="J3" s="87"/>
      <c r="K3" s="87"/>
    </row>
    <row r="4" spans="1:16" s="24" customFormat="1" ht="21" customHeight="1">
      <c r="A4" s="59"/>
      <c r="B4" s="54"/>
      <c r="C4" s="143" t="str">
        <f>Monday!C4</f>
        <v>OpenSG Communications Group Agenda</v>
      </c>
      <c r="D4" s="144"/>
      <c r="E4" s="144"/>
      <c r="F4" s="145"/>
      <c r="G4" s="58"/>
      <c r="H4" s="58"/>
      <c r="I4" s="58"/>
      <c r="J4" s="58"/>
      <c r="K4" s="58"/>
    </row>
    <row r="5" spans="1:16" s="26" customFormat="1" ht="21" customHeight="1">
      <c r="A5" s="60"/>
      <c r="B5" s="37"/>
      <c r="D5" s="27"/>
      <c r="E5" s="27"/>
      <c r="F5" s="27"/>
    </row>
    <row r="6" spans="1:16" s="25" customFormat="1" ht="21" customHeight="1">
      <c r="A6" s="61"/>
      <c r="B6" s="55"/>
      <c r="C6" s="35">
        <f>Wednesday!C6+1</f>
        <v>40108</v>
      </c>
      <c r="D6" s="32" t="s">
        <v>3</v>
      </c>
      <c r="E6" s="32" t="s">
        <v>2</v>
      </c>
      <c r="F6" s="32" t="s">
        <v>7</v>
      </c>
      <c r="G6" s="83"/>
      <c r="H6" s="81"/>
      <c r="I6" s="82"/>
      <c r="J6" s="82"/>
      <c r="K6" s="82"/>
      <c r="L6" s="83"/>
      <c r="M6" s="81"/>
      <c r="N6" s="82"/>
      <c r="O6" s="82"/>
      <c r="P6" s="82"/>
    </row>
    <row r="7" spans="1:16" s="1" customFormat="1" ht="15.75">
      <c r="A7" s="61"/>
      <c r="B7" s="55"/>
      <c r="D7" s="4"/>
      <c r="E7" s="4"/>
      <c r="F7" s="8"/>
      <c r="H7" s="80"/>
      <c r="I7" s="80"/>
      <c r="J7" s="80"/>
      <c r="K7" s="80"/>
      <c r="L7" s="80"/>
      <c r="M7" s="80"/>
      <c r="N7" s="80"/>
      <c r="O7" s="80"/>
      <c r="P7" s="80"/>
    </row>
    <row r="8" spans="1:16" s="1" customFormat="1" ht="15.75">
      <c r="A8" s="3"/>
      <c r="B8" s="66"/>
      <c r="C8" s="42" t="s">
        <v>11</v>
      </c>
      <c r="D8" s="43">
        <v>60</v>
      </c>
      <c r="E8" s="44">
        <f>TIME(7,0,0)</f>
        <v>0.29166666666666669</v>
      </c>
      <c r="F8" s="45"/>
      <c r="H8" s="80"/>
      <c r="I8" s="80"/>
      <c r="J8" s="80"/>
      <c r="K8" s="80"/>
      <c r="L8" s="80"/>
      <c r="M8" s="80"/>
      <c r="N8" s="80"/>
      <c r="O8" s="80"/>
      <c r="P8" s="80"/>
    </row>
    <row r="9" spans="1:16" s="1" customFormat="1" ht="15.75">
      <c r="A9" s="3"/>
      <c r="B9" s="66"/>
      <c r="D9" s="4"/>
      <c r="E9" s="4"/>
      <c r="F9" s="8"/>
      <c r="H9" s="80"/>
      <c r="I9" s="80"/>
      <c r="J9" s="80"/>
      <c r="K9" s="80"/>
      <c r="L9" s="80"/>
      <c r="M9" s="80"/>
      <c r="N9" s="80"/>
      <c r="O9" s="80"/>
      <c r="P9" s="80"/>
    </row>
    <row r="10" spans="1:16" s="1" customFormat="1" ht="15" customHeight="1">
      <c r="A10" s="146" t="s">
        <v>18</v>
      </c>
      <c r="B10" s="65"/>
      <c r="C10" s="68" t="s">
        <v>17</v>
      </c>
      <c r="D10" s="147"/>
      <c r="E10" s="147"/>
      <c r="F10" s="148"/>
      <c r="H10" s="75"/>
      <c r="I10" s="72"/>
      <c r="J10" s="73"/>
      <c r="K10" s="76"/>
      <c r="L10" s="80"/>
      <c r="M10" s="75"/>
      <c r="N10" s="72"/>
      <c r="O10" s="73"/>
      <c r="P10" s="76"/>
    </row>
    <row r="11" spans="1:16" s="1" customFormat="1" ht="15.75">
      <c r="A11" s="146"/>
      <c r="B11" s="65"/>
      <c r="C11" s="40" t="s">
        <v>11</v>
      </c>
      <c r="D11" s="46">
        <v>0</v>
      </c>
      <c r="E11" s="47">
        <f>TIME(8,0,0)</f>
        <v>0.33333333333333331</v>
      </c>
      <c r="F11" s="48" t="s">
        <v>11</v>
      </c>
      <c r="H11" s="75"/>
      <c r="I11" s="72"/>
      <c r="J11" s="73"/>
      <c r="K11" s="76"/>
      <c r="L11" s="80"/>
      <c r="M11" s="75"/>
      <c r="N11" s="72"/>
      <c r="O11" s="73"/>
      <c r="P11" s="76"/>
    </row>
    <row r="12" spans="1:16" s="1" customFormat="1" ht="15.75">
      <c r="A12" s="146"/>
      <c r="B12" s="65"/>
      <c r="C12" s="49" t="s">
        <v>17</v>
      </c>
      <c r="D12" s="46">
        <v>120</v>
      </c>
      <c r="E12" s="47">
        <f>E11+TIME(0,D11,0)</f>
        <v>0.33333333333333331</v>
      </c>
      <c r="F12" s="48" t="s">
        <v>11</v>
      </c>
      <c r="H12" s="75"/>
      <c r="I12" s="72"/>
      <c r="J12" s="73"/>
      <c r="K12" s="76"/>
      <c r="L12" s="80"/>
      <c r="M12" s="70"/>
      <c r="N12" s="74"/>
      <c r="O12" s="73"/>
      <c r="P12" s="76"/>
    </row>
    <row r="13" spans="1:16" s="1" customFormat="1" ht="15.75">
      <c r="A13" s="146"/>
      <c r="B13" s="65"/>
      <c r="C13" s="49"/>
      <c r="D13" s="41">
        <v>0</v>
      </c>
      <c r="E13" s="47">
        <f>E12+TIME(0,D12,0)</f>
        <v>0.41666666666666663</v>
      </c>
      <c r="F13" s="48"/>
      <c r="H13" s="75"/>
      <c r="I13" s="72"/>
      <c r="J13" s="73"/>
      <c r="K13" s="76"/>
      <c r="L13" s="80"/>
      <c r="M13" s="70"/>
      <c r="N13" s="74"/>
      <c r="O13" s="73"/>
      <c r="P13" s="76"/>
    </row>
    <row r="14" spans="1:16" s="1" customFormat="1" ht="15.75">
      <c r="A14" s="3"/>
      <c r="B14" s="66"/>
      <c r="D14" s="4"/>
      <c r="E14" s="4"/>
      <c r="F14" s="8"/>
      <c r="H14" s="80"/>
      <c r="I14" s="80"/>
      <c r="J14" s="80"/>
      <c r="K14" s="80"/>
      <c r="L14" s="80"/>
      <c r="M14" s="80"/>
      <c r="N14" s="80"/>
      <c r="O14" s="80"/>
      <c r="P14" s="80"/>
    </row>
    <row r="15" spans="1:16" s="1" customFormat="1" ht="15.75">
      <c r="A15" s="61"/>
      <c r="B15" s="55"/>
      <c r="C15" s="42" t="s">
        <v>0</v>
      </c>
      <c r="D15" s="43">
        <v>30</v>
      </c>
      <c r="E15" s="44">
        <f>E8+TIME(0,D8,0)+TIME(0,120,0)</f>
        <v>0.41666666666666669</v>
      </c>
      <c r="F15" s="45"/>
      <c r="G15" s="76"/>
      <c r="H15" s="77"/>
      <c r="I15" s="78"/>
      <c r="J15" s="79"/>
      <c r="K15" s="76"/>
      <c r="L15" s="76"/>
      <c r="M15" s="77"/>
      <c r="N15" s="78"/>
      <c r="O15" s="79"/>
      <c r="P15" s="76"/>
    </row>
    <row r="16" spans="1:16" s="1" customFormat="1" ht="15.75">
      <c r="A16" s="61"/>
      <c r="B16" s="55"/>
      <c r="C16" s="7"/>
      <c r="D16" s="5"/>
      <c r="E16" s="6"/>
      <c r="F16" s="8"/>
      <c r="H16" s="80"/>
      <c r="I16" s="80"/>
      <c r="J16" s="80"/>
      <c r="K16" s="80"/>
      <c r="L16" s="80"/>
      <c r="M16" s="80"/>
      <c r="N16" s="80"/>
      <c r="O16" s="80"/>
      <c r="P16" s="80"/>
    </row>
    <row r="17" spans="1:16" s="1" customFormat="1" ht="15" customHeight="1">
      <c r="A17" s="146" t="s">
        <v>8</v>
      </c>
      <c r="B17" s="65"/>
      <c r="C17" s="68" t="s">
        <v>17</v>
      </c>
      <c r="D17" s="147"/>
      <c r="E17" s="147"/>
      <c r="F17" s="148"/>
      <c r="H17" s="75"/>
      <c r="I17" s="72"/>
      <c r="J17" s="73"/>
      <c r="K17" s="76"/>
      <c r="L17" s="80"/>
      <c r="M17" s="75"/>
      <c r="N17" s="72"/>
      <c r="O17" s="73"/>
      <c r="P17" s="76"/>
    </row>
    <row r="18" spans="1:16" s="1" customFormat="1" ht="15.75">
      <c r="A18" s="146"/>
      <c r="B18" s="65"/>
      <c r="C18" s="40" t="s">
        <v>11</v>
      </c>
      <c r="D18" s="46">
        <v>0</v>
      </c>
      <c r="E18" s="47">
        <f>TIME(10,30,0)</f>
        <v>0.4375</v>
      </c>
      <c r="F18" s="48" t="s">
        <v>11</v>
      </c>
      <c r="H18" s="75"/>
      <c r="I18" s="72"/>
      <c r="J18" s="73"/>
      <c r="K18" s="76"/>
      <c r="L18" s="80"/>
      <c r="M18" s="75"/>
      <c r="N18" s="72"/>
      <c r="O18" s="73"/>
      <c r="P18" s="76"/>
    </row>
    <row r="19" spans="1:16" s="1" customFormat="1" ht="15.75">
      <c r="A19" s="146"/>
      <c r="B19" s="65"/>
      <c r="C19" s="49" t="s">
        <v>17</v>
      </c>
      <c r="D19" s="46">
        <v>120</v>
      </c>
      <c r="E19" s="47">
        <f>TIME(10,30,0)</f>
        <v>0.4375</v>
      </c>
      <c r="F19" s="48" t="s">
        <v>11</v>
      </c>
      <c r="H19" s="75"/>
      <c r="I19" s="72"/>
      <c r="J19" s="73"/>
      <c r="K19" s="76"/>
      <c r="L19" s="80"/>
      <c r="M19" s="75"/>
      <c r="N19" s="72"/>
      <c r="O19" s="73"/>
      <c r="P19" s="76"/>
    </row>
    <row r="20" spans="1:16" s="1" customFormat="1" ht="15.75">
      <c r="A20" s="146"/>
      <c r="B20" s="65"/>
      <c r="C20" s="40" t="s">
        <v>11</v>
      </c>
      <c r="D20" s="41">
        <v>0</v>
      </c>
      <c r="E20" s="47">
        <f>E19+TIME(0,D19,0)</f>
        <v>0.52083333333333337</v>
      </c>
      <c r="F20" s="48" t="s">
        <v>11</v>
      </c>
      <c r="H20" s="80"/>
      <c r="I20" s="80"/>
      <c r="J20" s="80"/>
      <c r="K20" s="80"/>
      <c r="L20" s="80"/>
      <c r="M20" s="80"/>
      <c r="N20" s="80"/>
      <c r="O20" s="80"/>
      <c r="P20" s="80"/>
    </row>
    <row r="21" spans="1:16" s="1" customFormat="1" ht="15.75" hidden="1" customHeight="1">
      <c r="A21" s="146"/>
      <c r="B21" s="57"/>
      <c r="C21" s="75"/>
      <c r="D21" s="72"/>
      <c r="E21" s="73"/>
      <c r="F21" s="76"/>
      <c r="H21" s="75"/>
      <c r="I21" s="72"/>
      <c r="J21" s="73"/>
      <c r="K21" s="76"/>
      <c r="L21" s="80"/>
      <c r="M21" s="80"/>
      <c r="N21" s="80"/>
      <c r="O21" s="80"/>
      <c r="P21" s="80"/>
    </row>
    <row r="22" spans="1:16" s="1" customFormat="1" ht="15.75" hidden="1">
      <c r="A22" s="146"/>
      <c r="B22" s="57"/>
      <c r="C22" s="70"/>
      <c r="D22" s="72"/>
      <c r="E22" s="73"/>
      <c r="F22" s="76"/>
      <c r="H22" s="70"/>
      <c r="I22" s="72"/>
      <c r="J22" s="73"/>
      <c r="K22" s="76"/>
      <c r="L22" s="80"/>
      <c r="M22" s="70"/>
      <c r="N22" s="72"/>
      <c r="O22" s="73"/>
      <c r="P22" s="76"/>
    </row>
    <row r="23" spans="1:16" s="1" customFormat="1" ht="15" hidden="1">
      <c r="A23" s="146"/>
      <c r="B23" s="57"/>
      <c r="C23" s="75"/>
      <c r="D23" s="72"/>
      <c r="E23" s="73"/>
      <c r="F23" s="76"/>
      <c r="H23" s="75"/>
      <c r="I23" s="72"/>
      <c r="J23" s="73"/>
      <c r="K23" s="76"/>
      <c r="L23" s="80"/>
      <c r="M23" s="75"/>
      <c r="N23" s="72"/>
      <c r="O23" s="73"/>
      <c r="P23" s="76"/>
    </row>
    <row r="24" spans="1:16" s="1" customFormat="1" ht="15.75" hidden="1" customHeight="1">
      <c r="A24" s="146"/>
      <c r="B24" s="57"/>
      <c r="C24" s="70"/>
      <c r="D24" s="74"/>
      <c r="E24" s="73"/>
      <c r="F24" s="74"/>
      <c r="H24" s="75"/>
      <c r="I24" s="72"/>
      <c r="J24" s="73"/>
      <c r="K24" s="76"/>
      <c r="L24" s="80"/>
      <c r="M24" s="80"/>
      <c r="N24" s="80"/>
      <c r="O24" s="80"/>
      <c r="P24" s="80"/>
    </row>
    <row r="25" spans="1:16" s="1" customFormat="1" ht="15.75">
      <c r="A25" s="61"/>
      <c r="B25" s="55"/>
      <c r="C25" s="7"/>
      <c r="D25" s="5"/>
      <c r="E25" s="6"/>
      <c r="F25" s="8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15.75">
      <c r="A26" s="62"/>
      <c r="B26" s="39"/>
      <c r="C26" s="50" t="s">
        <v>1</v>
      </c>
      <c r="D26" s="43">
        <v>60</v>
      </c>
      <c r="E26" s="44">
        <f>E15+TIME(0,D15,0)+TIME(0,120,0)</f>
        <v>0.52083333333333337</v>
      </c>
      <c r="F26" s="45"/>
      <c r="G26" s="76"/>
      <c r="H26" s="84"/>
      <c r="I26" s="78"/>
      <c r="J26" s="79"/>
      <c r="K26" s="76"/>
      <c r="L26" s="76"/>
      <c r="M26" s="84"/>
      <c r="N26" s="78"/>
      <c r="O26" s="79"/>
      <c r="P26" s="76"/>
    </row>
    <row r="27" spans="1:16" s="12" customFormat="1" ht="15.75">
      <c r="A27" s="39"/>
      <c r="B27" s="39"/>
      <c r="C27" s="15"/>
      <c r="D27" s="14"/>
      <c r="E27" s="13"/>
      <c r="F27" s="16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1" customFormat="1" ht="15" customHeight="1">
      <c r="A28" s="150" t="s">
        <v>12</v>
      </c>
      <c r="B28" s="65"/>
      <c r="C28" s="68" t="s">
        <v>17</v>
      </c>
      <c r="D28" s="147"/>
      <c r="E28" s="147"/>
      <c r="F28" s="148"/>
      <c r="H28" s="75"/>
      <c r="I28" s="72"/>
      <c r="J28" s="73"/>
      <c r="K28" s="76"/>
      <c r="L28" s="80"/>
      <c r="M28" s="75"/>
      <c r="N28" s="72"/>
      <c r="O28" s="73"/>
      <c r="P28" s="76"/>
    </row>
    <row r="29" spans="1:16" s="1" customFormat="1" ht="15.75">
      <c r="A29" s="151"/>
      <c r="B29" s="65"/>
      <c r="C29" s="40" t="s">
        <v>11</v>
      </c>
      <c r="D29" s="46">
        <v>0</v>
      </c>
      <c r="E29" s="47">
        <f>TIME(13,30,0)</f>
        <v>0.5625</v>
      </c>
      <c r="F29" s="48" t="s">
        <v>11</v>
      </c>
      <c r="H29" s="75"/>
      <c r="I29" s="72"/>
      <c r="J29" s="73"/>
      <c r="K29" s="76"/>
      <c r="L29" s="80"/>
      <c r="M29" s="75"/>
      <c r="N29" s="72"/>
      <c r="O29" s="73"/>
      <c r="P29" s="76"/>
    </row>
    <row r="30" spans="1:16" s="1" customFormat="1" ht="15.75">
      <c r="A30" s="151"/>
      <c r="B30" s="65"/>
      <c r="C30" s="49" t="s">
        <v>17</v>
      </c>
      <c r="D30" s="46">
        <v>120</v>
      </c>
      <c r="E30" s="47">
        <f>E29+TIME(0,D29,0)</f>
        <v>0.5625</v>
      </c>
      <c r="F30" s="48" t="s">
        <v>11</v>
      </c>
      <c r="H30" s="75"/>
      <c r="I30" s="72"/>
      <c r="J30" s="73"/>
      <c r="K30" s="76"/>
      <c r="L30" s="80"/>
      <c r="M30" s="70"/>
      <c r="N30" s="74"/>
      <c r="O30" s="73"/>
      <c r="P30" s="76"/>
    </row>
    <row r="31" spans="1:16" s="1" customFormat="1" ht="15.75">
      <c r="A31" s="152"/>
      <c r="B31" s="65"/>
      <c r="C31" s="40" t="s">
        <v>11</v>
      </c>
      <c r="D31" s="41">
        <v>0</v>
      </c>
      <c r="E31" s="47">
        <f>E30+TIME(0,D30,0)</f>
        <v>0.64583333333333337</v>
      </c>
      <c r="F31" s="48" t="s">
        <v>11</v>
      </c>
      <c r="H31" s="80"/>
      <c r="I31" s="80"/>
      <c r="J31" s="80"/>
      <c r="K31" s="80"/>
      <c r="L31" s="80"/>
      <c r="M31" s="80"/>
      <c r="N31" s="80"/>
      <c r="O31" s="80"/>
      <c r="P31" s="80"/>
    </row>
    <row r="32" spans="1:16" s="1" customFormat="1" ht="15.75">
      <c r="A32" s="36"/>
      <c r="B32" s="55"/>
      <c r="D32" s="5"/>
      <c r="E32" s="6"/>
      <c r="F32" s="8"/>
      <c r="H32" s="80"/>
      <c r="I32" s="80"/>
      <c r="J32" s="80"/>
      <c r="K32" s="80"/>
      <c r="L32" s="80"/>
      <c r="M32" s="80"/>
      <c r="N32" s="80"/>
      <c r="O32" s="80"/>
      <c r="P32" s="80"/>
    </row>
    <row r="33" spans="1:16" s="1" customFormat="1" ht="15.75">
      <c r="A33" s="36"/>
      <c r="B33" s="55"/>
      <c r="C33" s="51" t="s">
        <v>0</v>
      </c>
      <c r="D33" s="52">
        <v>30</v>
      </c>
      <c r="E33" s="44">
        <f>E26+TIME(0,D26,0)+TIME(0,120,0)</f>
        <v>0.64583333333333337</v>
      </c>
      <c r="F33" s="45"/>
      <c r="G33" s="76"/>
      <c r="H33" s="77"/>
      <c r="I33" s="85"/>
      <c r="J33" s="79"/>
      <c r="K33" s="76"/>
      <c r="L33" s="76"/>
      <c r="M33" s="77"/>
      <c r="N33" s="85"/>
      <c r="O33" s="79"/>
      <c r="P33" s="76"/>
    </row>
    <row r="34" spans="1:16" s="1" customFormat="1" ht="15.75">
      <c r="A34" s="62"/>
      <c r="B34" s="39"/>
      <c r="D34" s="5"/>
      <c r="E34" s="6"/>
      <c r="F34" s="8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1:16" s="1" customFormat="1" ht="15.75">
      <c r="A35" s="146" t="s">
        <v>19</v>
      </c>
      <c r="B35" s="57"/>
      <c r="C35" s="68" t="s">
        <v>17</v>
      </c>
      <c r="D35" s="147"/>
      <c r="E35" s="147"/>
      <c r="F35" s="148"/>
      <c r="H35" s="71"/>
      <c r="I35" s="157"/>
      <c r="J35" s="157"/>
      <c r="K35" s="157"/>
      <c r="L35" s="80"/>
      <c r="M35" s="80"/>
      <c r="N35" s="80"/>
      <c r="O35" s="80"/>
      <c r="P35" s="80"/>
    </row>
    <row r="36" spans="1:16" s="1" customFormat="1" ht="15.75">
      <c r="A36" s="146"/>
      <c r="B36" s="57"/>
      <c r="C36" s="40" t="s">
        <v>11</v>
      </c>
      <c r="D36" s="46">
        <v>0</v>
      </c>
      <c r="E36" s="47">
        <f>Thursday!E33+TIME(0,Thursday!D33,0)</f>
        <v>0.66666666666666674</v>
      </c>
      <c r="F36" s="48" t="s">
        <v>11</v>
      </c>
      <c r="H36" s="70"/>
      <c r="I36" s="72"/>
      <c r="J36" s="73"/>
      <c r="K36" s="76"/>
      <c r="L36" s="80"/>
      <c r="M36" s="80"/>
      <c r="N36" s="80"/>
      <c r="O36" s="80"/>
      <c r="P36" s="80"/>
    </row>
    <row r="37" spans="1:16" s="1" customFormat="1" ht="15.75">
      <c r="A37" s="146"/>
      <c r="B37" s="57"/>
      <c r="C37" s="49" t="s">
        <v>17</v>
      </c>
      <c r="D37" s="46">
        <v>120</v>
      </c>
      <c r="E37" s="47">
        <f>E36+TIME(0,D36,0)</f>
        <v>0.66666666666666674</v>
      </c>
      <c r="F37" s="48" t="s">
        <v>11</v>
      </c>
      <c r="H37" s="70"/>
      <c r="I37" s="72"/>
      <c r="J37" s="73"/>
      <c r="K37" s="76"/>
      <c r="L37" s="80"/>
      <c r="M37" s="80"/>
      <c r="N37" s="80"/>
      <c r="O37" s="80"/>
      <c r="P37" s="80"/>
    </row>
    <row r="38" spans="1:16" s="1" customFormat="1" ht="15.75" customHeight="1">
      <c r="A38" s="146"/>
      <c r="B38" s="57"/>
      <c r="C38" s="40" t="s">
        <v>11</v>
      </c>
      <c r="D38" s="41">
        <v>0</v>
      </c>
      <c r="E38" s="47">
        <f>E37+TIME(0,D37,0)</f>
        <v>0.75000000000000011</v>
      </c>
      <c r="F38" s="48" t="s">
        <v>11</v>
      </c>
      <c r="H38" s="75"/>
      <c r="I38" s="72"/>
      <c r="J38" s="73"/>
      <c r="K38" s="76"/>
      <c r="L38" s="80"/>
      <c r="M38" s="80"/>
      <c r="N38" s="80"/>
      <c r="O38" s="80"/>
      <c r="P38" s="80"/>
    </row>
    <row r="39" spans="1:16" s="1" customFormat="1" ht="15.75">
      <c r="A39" s="36"/>
      <c r="B39" s="55"/>
      <c r="C39" s="18"/>
      <c r="D39" s="5"/>
      <c r="E39" s="6"/>
      <c r="F39" s="8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1" customFormat="1" ht="15.75">
      <c r="A40" s="36"/>
      <c r="B40" s="55"/>
      <c r="C40" s="51" t="s">
        <v>10</v>
      </c>
      <c r="D40" s="52">
        <v>0</v>
      </c>
      <c r="E40" s="44">
        <f>E33+TIME(0,D33+120,0)</f>
        <v>0.75</v>
      </c>
      <c r="F40" s="45"/>
      <c r="G40" s="76"/>
      <c r="H40" s="77"/>
      <c r="I40" s="85"/>
      <c r="J40" s="79"/>
      <c r="K40" s="76"/>
      <c r="L40" s="76"/>
      <c r="M40" s="77"/>
      <c r="N40" s="85"/>
      <c r="O40" s="79"/>
      <c r="P40" s="76"/>
    </row>
    <row r="41" spans="1:16" s="12" customFormat="1" ht="15.75">
      <c r="A41" s="39"/>
      <c r="B41" s="39"/>
      <c r="C41" s="15"/>
      <c r="D41" s="14"/>
      <c r="E41" s="13"/>
      <c r="F41" s="16"/>
      <c r="H41" s="80"/>
      <c r="I41" s="80"/>
      <c r="J41" s="80"/>
      <c r="K41" s="80"/>
      <c r="L41" s="80"/>
      <c r="M41" s="80"/>
      <c r="N41" s="80"/>
      <c r="O41" s="80"/>
      <c r="P41" s="80"/>
    </row>
  </sheetData>
  <mergeCells count="13">
    <mergeCell ref="C1:F1"/>
    <mergeCell ref="C2:F2"/>
    <mergeCell ref="A1:A2"/>
    <mergeCell ref="C4:F4"/>
    <mergeCell ref="I35:K35"/>
    <mergeCell ref="D35:F35"/>
    <mergeCell ref="A17:A24"/>
    <mergeCell ref="D17:F17"/>
    <mergeCell ref="A28:A31"/>
    <mergeCell ref="A35:A38"/>
    <mergeCell ref="D28:F28"/>
    <mergeCell ref="A10:A13"/>
    <mergeCell ref="D10:F10"/>
  </mergeCells>
  <phoneticPr fontId="0" type="noConversion"/>
  <pageMargins left="0.75" right="0.75" top="1" bottom="1" header="0.5" footer="0.5"/>
  <pageSetup scale="33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E83DB59F39F4EB76843757B9D2B9D" ma:contentTypeVersion="0" ma:contentTypeDescription="Create a new document." ma:contentTypeScope="" ma:versionID="03ee75ed1a1b8b8eaefbdf9f625fcb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C50C036-26B9-4680-8821-224474DCC5CC}"/>
</file>

<file path=customXml/itemProps2.xml><?xml version="1.0" encoding="utf-8"?>
<ds:datastoreItem xmlns:ds="http://schemas.openxmlformats.org/officeDocument/2006/customXml" ds:itemID="{C9D40388-7031-40DE-9B9C-6B6D7F87C73C}"/>
</file>

<file path=customXml/itemProps3.xml><?xml version="1.0" encoding="utf-8"?>
<ds:datastoreItem xmlns:ds="http://schemas.openxmlformats.org/officeDocument/2006/customXml" ds:itemID="{E9BBD654-715D-4513-B265-ABA8C01B9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Objectives</vt:lpstr>
      <vt:lpstr>OpenSG Agenda</vt:lpstr>
      <vt:lpstr>Monday</vt:lpstr>
      <vt:lpstr>Tuesday</vt:lpstr>
      <vt:lpstr>Wednesday</vt:lpstr>
      <vt:lpstr>Thursday</vt:lpstr>
      <vt:lpstr>MeetingDesignation</vt:lpstr>
      <vt:lpstr>MeetingLocation</vt:lpstr>
      <vt:lpstr>RevisionNumber</vt:lpstr>
    </vt:vector>
  </TitlesOfParts>
  <Company>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Dublin Feb 2009, CSG Agenda</dc:title>
  <dc:creator>Don Sturek</dc:creator>
  <cp:lastModifiedBy>Don Sturek</cp:lastModifiedBy>
  <cp:lastPrinted>2009-01-09T18:18:25Z</cp:lastPrinted>
  <dcterms:created xsi:type="dcterms:W3CDTF">2002-11-26T22:58:27Z</dcterms:created>
  <dcterms:modified xsi:type="dcterms:W3CDTF">2009-10-05T22:46:48Z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B-MeetingLocation">
    <vt:lpwstr>Dublin, Ireland</vt:lpwstr>
  </property>
  <property fmtid="{D5CDD505-2E9C-101B-9397-08002B2CF9AE}" pid="3" name="ZB-RevNum">
    <vt:lpwstr>R0</vt:lpwstr>
  </property>
  <property fmtid="{D5CDD505-2E9C-101B-9397-08002B2CF9AE}" pid="4" name="ZB-MeetingDates">
    <vt:lpwstr>9th-12th February, 2009</vt:lpwstr>
  </property>
  <property fmtid="{D5CDD505-2E9C-101B-9397-08002B2CF9AE}" pid="5" name="ContentTypeId">
    <vt:lpwstr>0x010100CF4E83DB59F39F4EB76843757B9D2B9D</vt:lpwstr>
  </property>
</Properties>
</file>